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0"/>
  </bookViews>
  <sheets>
    <sheet name="Tabelle1" sheetId="1" r:id="rId1"/>
    <sheet name="Tabelle2" sheetId="2" state="hidden" r:id="rId2"/>
    <sheet name="Tabelle3" sheetId="3" state="hidden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<sst xmlns="http://schemas.openxmlformats.org/spreadsheetml/2006/main" count="157" uniqueCount="29">
  <si>
    <t>:</t>
  </si>
  <si>
    <t>Rangliste</t>
  </si>
  <si>
    <t>Torverhältnis</t>
  </si>
  <si>
    <t>Punkte</t>
  </si>
  <si>
    <t>1.</t>
  </si>
  <si>
    <t>2.</t>
  </si>
  <si>
    <t>3.</t>
  </si>
  <si>
    <t>4.</t>
  </si>
  <si>
    <t>5.</t>
  </si>
  <si>
    <t>6.</t>
  </si>
  <si>
    <t>7.</t>
  </si>
  <si>
    <t>Mannschaften</t>
  </si>
  <si>
    <t>Einzelpunkte</t>
  </si>
  <si>
    <t>Gruppenspieleintragungen</t>
  </si>
  <si>
    <t>Tore</t>
  </si>
  <si>
    <t>Sätze</t>
  </si>
  <si>
    <t>SORTIERT</t>
  </si>
  <si>
    <t>ÜBERTRAG</t>
  </si>
  <si>
    <t>Satzverhältnis</t>
  </si>
  <si>
    <t>Anzahl Spiele</t>
  </si>
  <si>
    <t>Spiele</t>
  </si>
  <si>
    <t>Begegnungen</t>
  </si>
  <si>
    <t>LH Kicker 1</t>
  </si>
  <si>
    <t>KMA Kicker</t>
  </si>
  <si>
    <t>LH Kicker 2</t>
  </si>
  <si>
    <t>CF Kicker</t>
  </si>
  <si>
    <t>Kreuzritter</t>
  </si>
  <si>
    <t>Die Stricher</t>
  </si>
  <si>
    <t>LH Kicker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</si>
</sst>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2"/>
      <color indexed="60"/>
      <name val="Calibri"/>
      <family val="2"/>
    </font>
    <font>
      <b/>
      <sz val="11"/>
      <color indexed="30"/>
      <name val="Calibri"/>
      <family val="2"/>
    </font>
    <font>
      <b/>
      <sz val="11"/>
      <color indexed="13"/>
      <name val="Calibri"/>
      <family val="2"/>
    </font>
    <font>
      <b/>
      <sz val="14"/>
      <color indexed="5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b/>
      <sz val="12"/>
      <color rgb="FFC00000"/>
      <name val="Calibri"/>
      <family val="2"/>
    </font>
    <font>
      <b/>
      <sz val="11"/>
      <color rgb="FF0070C0"/>
      <name val="Calibri"/>
      <family val="2"/>
    </font>
    <font>
      <b/>
      <sz val="11"/>
      <color rgb="FFFFFF00"/>
      <name val="Calibri"/>
      <family val="2"/>
    </font>
    <font>
      <b/>
      <sz val="14"/>
      <color rgb="FF00206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70">
    <xf numFmtId="0" fontId="0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27" fillId="34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27" fillId="33" borderId="0" xfId="0" applyFont="1" applyFill="1" applyAlignment="1">
      <alignment horizontal="center"/>
    </xf>
    <xf numFmtId="0" fontId="27" fillId="33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37" fillId="34" borderId="0" xfId="0" applyFont="1" applyFill="1" applyAlignment="1">
      <alignment horizontal="center"/>
    </xf>
    <xf numFmtId="0" fontId="37" fillId="0" borderId="0" xfId="0" applyFont="1" applyAlignment="1">
      <alignment/>
    </xf>
    <xf numFmtId="0" fontId="0" fillId="33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27" fillId="35" borderId="0" xfId="0" applyFont="1" applyFill="1" applyAlignment="1">
      <alignment horizontal="center"/>
    </xf>
    <xf numFmtId="0" fontId="27" fillId="36" borderId="0" xfId="0" applyFont="1" applyFill="1" applyAlignment="1">
      <alignment horizontal="center"/>
    </xf>
    <xf numFmtId="0" fontId="27" fillId="37" borderId="0" xfId="0" applyFont="1" applyFill="1" applyAlignment="1">
      <alignment horizontal="center"/>
    </xf>
    <xf numFmtId="0" fontId="27" fillId="19" borderId="0" xfId="0" applyFont="1" applyFill="1" applyAlignment="1">
      <alignment horizontal="center"/>
    </xf>
    <xf numFmtId="0" fontId="40" fillId="36" borderId="0" xfId="0" applyFont="1" applyFill="1" applyAlignment="1">
      <alignment/>
    </xf>
    <xf numFmtId="0" fontId="40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40" fillId="36" borderId="0" xfId="0" applyFont="1" applyFill="1" applyAlignment="1" applyProtection="1">
      <alignment horizontal="left"/>
      <protection/>
    </xf>
    <xf numFmtId="0" fontId="40" fillId="36" borderId="0" xfId="0" applyFont="1" applyFill="1" applyAlignment="1" applyProtection="1">
      <alignment horizontal="center"/>
      <protection/>
    </xf>
    <xf numFmtId="0" fontId="0" fillId="36" borderId="0" xfId="0" applyFill="1" applyAlignment="1" applyProtection="1">
      <alignment horizontal="center"/>
      <protection/>
    </xf>
    <xf numFmtId="0" fontId="40" fillId="36" borderId="0" xfId="0" applyFont="1" applyFill="1" applyAlignment="1">
      <alignment horizontal="center" textRotation="180"/>
    </xf>
    <xf numFmtId="0" fontId="27" fillId="36" borderId="0" xfId="0" applyFont="1" applyFill="1" applyAlignment="1" applyProtection="1">
      <alignment/>
      <protection locked="0"/>
    </xf>
    <xf numFmtId="0" fontId="39" fillId="36" borderId="0" xfId="0" applyFont="1" applyFill="1" applyAlignment="1">
      <alignment horizontal="left"/>
    </xf>
    <xf numFmtId="0" fontId="41" fillId="36" borderId="0" xfId="0" applyFont="1" applyFill="1" applyAlignment="1">
      <alignment horizontal="left"/>
    </xf>
    <xf numFmtId="0" fontId="39" fillId="36" borderId="0" xfId="0" applyFont="1" applyFill="1" applyAlignment="1" applyProtection="1">
      <alignment horizontal="center"/>
      <protection locked="0"/>
    </xf>
    <xf numFmtId="0" fontId="41" fillId="36" borderId="0" xfId="0" applyFont="1" applyFill="1" applyAlignment="1" applyProtection="1">
      <alignment horizontal="center"/>
      <protection locked="0"/>
    </xf>
    <xf numFmtId="0" fontId="39" fillId="36" borderId="0" xfId="0" applyFont="1" applyFill="1" applyAlignment="1" applyProtection="1">
      <alignment horizontal="center"/>
      <protection/>
    </xf>
    <xf numFmtId="0" fontId="41" fillId="36" borderId="0" xfId="0" applyFont="1" applyFill="1" applyAlignment="1" applyProtection="1">
      <alignment horizontal="center"/>
      <protection/>
    </xf>
    <xf numFmtId="49" fontId="42" fillId="38" borderId="0" xfId="0" applyNumberFormat="1" applyFont="1" applyFill="1" applyAlignment="1" applyProtection="1">
      <alignment/>
      <protection/>
    </xf>
    <xf numFmtId="0" fontId="0" fillId="38" borderId="0" xfId="0" applyFill="1" applyAlignment="1">
      <alignment horizontal="left"/>
    </xf>
    <xf numFmtId="0" fontId="0" fillId="38" borderId="0" xfId="0" applyFill="1" applyAlignment="1">
      <alignment/>
    </xf>
    <xf numFmtId="0" fontId="0" fillId="38" borderId="0" xfId="0" applyFill="1" applyAlignment="1">
      <alignment horizontal="center"/>
    </xf>
    <xf numFmtId="0" fontId="27" fillId="38" borderId="0" xfId="0" applyFont="1" applyFill="1" applyAlignment="1">
      <alignment horizontal="center"/>
    </xf>
    <xf numFmtId="0" fontId="27" fillId="38" borderId="0" xfId="0" applyFont="1" applyFill="1" applyAlignment="1" applyProtection="1">
      <alignment horizontal="left"/>
      <protection/>
    </xf>
    <xf numFmtId="0" fontId="0" fillId="38" borderId="0" xfId="0" applyFill="1" applyAlignment="1" applyProtection="1">
      <alignment horizontal="center"/>
      <protection/>
    </xf>
    <xf numFmtId="0" fontId="27" fillId="38" borderId="0" xfId="0" applyFont="1" applyFill="1" applyBorder="1" applyAlignment="1">
      <alignment horizontal="center"/>
    </xf>
    <xf numFmtId="0" fontId="27" fillId="38" borderId="0" xfId="0" applyFont="1" applyFill="1" applyAlignment="1">
      <alignment/>
    </xf>
    <xf numFmtId="0" fontId="39" fillId="38" borderId="0" xfId="0" applyFont="1" applyFill="1" applyAlignment="1">
      <alignment horizontal="left"/>
    </xf>
    <xf numFmtId="0" fontId="41" fillId="38" borderId="0" xfId="0" applyFont="1" applyFill="1" applyAlignment="1">
      <alignment horizontal="left"/>
    </xf>
    <xf numFmtId="0" fontId="39" fillId="38" borderId="0" xfId="0" applyFont="1" applyFill="1" applyAlignment="1">
      <alignment horizontal="center"/>
    </xf>
    <xf numFmtId="0" fontId="41" fillId="38" borderId="0" xfId="0" applyFont="1" applyFill="1" applyAlignment="1">
      <alignment horizontal="center"/>
    </xf>
    <xf numFmtId="0" fontId="39" fillId="38" borderId="0" xfId="0" applyFont="1" applyFill="1" applyAlignment="1" applyProtection="1">
      <alignment horizontal="center"/>
      <protection/>
    </xf>
    <xf numFmtId="0" fontId="41" fillId="38" borderId="0" xfId="0" applyFont="1" applyFill="1" applyAlignment="1" applyProtection="1">
      <alignment horizontal="center"/>
      <protection/>
    </xf>
    <xf numFmtId="0" fontId="27" fillId="38" borderId="0" xfId="0" applyFont="1" applyFill="1" applyAlignment="1" applyProtection="1">
      <alignment horizontal="center"/>
      <protection/>
    </xf>
    <xf numFmtId="1" fontId="27" fillId="38" borderId="0" xfId="0" applyNumberFormat="1" applyFont="1" applyFill="1" applyBorder="1" applyAlignment="1">
      <alignment horizontal="center"/>
    </xf>
    <xf numFmtId="1" fontId="27" fillId="38" borderId="0" xfId="0" applyNumberFormat="1" applyFont="1" applyFill="1" applyAlignment="1">
      <alignment horizontal="center"/>
    </xf>
    <xf numFmtId="1" fontId="27" fillId="35" borderId="0" xfId="0" applyNumberFormat="1" applyFont="1" applyFill="1" applyBorder="1" applyAlignment="1">
      <alignment horizontal="center"/>
    </xf>
    <xf numFmtId="1" fontId="27" fillId="36" borderId="0" xfId="0" applyNumberFormat="1" applyFont="1" applyFill="1" applyBorder="1" applyAlignment="1">
      <alignment horizontal="center"/>
    </xf>
    <xf numFmtId="1" fontId="27" fillId="19" borderId="0" xfId="0" applyNumberFormat="1" applyFont="1" applyFill="1" applyBorder="1" applyAlignment="1">
      <alignment horizontal="center"/>
    </xf>
    <xf numFmtId="1" fontId="27" fillId="37" borderId="0" xfId="0" applyNumberFormat="1" applyFont="1" applyFill="1" applyBorder="1" applyAlignment="1">
      <alignment horizontal="center"/>
    </xf>
    <xf numFmtId="0" fontId="27" fillId="35" borderId="0" xfId="0" applyFont="1" applyFill="1" applyBorder="1" applyAlignment="1">
      <alignment horizontal="center"/>
    </xf>
    <xf numFmtId="0" fontId="27" fillId="36" borderId="0" xfId="0" applyFont="1" applyFill="1" applyBorder="1" applyAlignment="1">
      <alignment horizontal="center"/>
    </xf>
    <xf numFmtId="0" fontId="27" fillId="19" borderId="0" xfId="0" applyFont="1" applyFill="1" applyBorder="1" applyAlignment="1">
      <alignment horizontal="center"/>
    </xf>
    <xf numFmtId="0" fontId="27" fillId="37" borderId="0" xfId="0" applyFont="1" applyFill="1" applyBorder="1" applyAlignment="1">
      <alignment horizontal="center"/>
    </xf>
    <xf numFmtId="0" fontId="43" fillId="38" borderId="0" xfId="0" applyFont="1" applyFill="1" applyAlignment="1" applyProtection="1">
      <alignment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0"/>
  <sheetViews>
    <sheetView tabSelected="1" zoomScale="103" zoomScaleNormal="103" zoomScalePageLayoutView="0" workbookViewId="0" topLeftCell="A1">
      <selection activeCell="V19" sqref="V19"/>
    </sheetView>
  </sheetViews>
  <sheetFormatPr defaultColWidth="11.421875" defaultRowHeight="15"/>
  <cols>
    <col min="1" max="1" width="0.9921875" style="0" customWidth="1"/>
    <col min="2" max="2" width="20.57421875" style="0" hidden="1" customWidth="1"/>
    <col min="3" max="3" width="17.140625" style="0" customWidth="1"/>
    <col min="4" max="4" width="0.9921875" style="5" customWidth="1"/>
    <col min="5" max="5" width="12.28125" style="13" customWidth="1"/>
    <col min="6" max="6" width="1.8515625" style="3" customWidth="1"/>
    <col min="7" max="7" width="12.140625" style="13" customWidth="1"/>
    <col min="8" max="8" width="0.9921875" style="3" customWidth="1"/>
    <col min="9" max="9" width="3.28125" style="5" customWidth="1"/>
    <col min="10" max="10" width="1.8515625" style="5" customWidth="1"/>
    <col min="11" max="11" width="3.421875" style="5" customWidth="1"/>
    <col min="12" max="12" width="0.9921875" style="5" customWidth="1"/>
    <col min="13" max="13" width="6.00390625" style="24" customWidth="1"/>
    <col min="14" max="14" width="0.9921875" style="24" customWidth="1"/>
    <col min="15" max="15" width="6.00390625" style="24" customWidth="1"/>
    <col min="16" max="16" width="0.9921875" style="5" customWidth="1"/>
    <col min="17" max="17" width="3.7109375" style="5" customWidth="1"/>
    <col min="18" max="18" width="1.8515625" style="5" customWidth="1"/>
    <col min="19" max="19" width="3.7109375" style="5" customWidth="1"/>
    <col min="20" max="20" width="1.1484375" style="5" customWidth="1"/>
    <col min="21" max="21" width="4.57421875" style="5" customWidth="1"/>
    <col min="22" max="22" width="12.28125" style="5" customWidth="1"/>
    <col min="23" max="23" width="7.57421875" style="5" customWidth="1"/>
    <col min="24" max="24" width="0.9921875" style="5" customWidth="1"/>
    <col min="25" max="25" width="3.421875" style="5" customWidth="1"/>
    <col min="26" max="26" width="0.9921875" style="5" customWidth="1"/>
    <col min="27" max="27" width="6.57421875" style="5" customWidth="1"/>
    <col min="28" max="28" width="1.8515625" style="5" customWidth="1"/>
    <col min="29" max="29" width="6.421875" style="5" customWidth="1"/>
    <col min="30" max="30" width="0.9921875" style="5" customWidth="1"/>
    <col min="31" max="31" width="6.57421875" style="5" customWidth="1"/>
    <col min="32" max="32" width="1.8515625" style="5" customWidth="1"/>
    <col min="33" max="33" width="6.421875" style="5" customWidth="1"/>
    <col min="34" max="34" width="0.85546875" style="5" customWidth="1"/>
    <col min="35" max="35" width="3.421875" style="5" hidden="1" customWidth="1"/>
    <col min="36" max="36" width="13.7109375" style="3" hidden="1" customWidth="1"/>
    <col min="37" max="37" width="10.140625" style="0" hidden="1" customWidth="1"/>
    <col min="38" max="38" width="2.00390625" style="0" hidden="1" customWidth="1"/>
    <col min="39" max="39" width="5.7109375" style="2" hidden="1" customWidth="1"/>
    <col min="40" max="40" width="3.00390625" style="2" hidden="1" customWidth="1"/>
    <col min="41" max="41" width="6.28125" style="2" hidden="1" customWidth="1"/>
    <col min="42" max="42" width="0.85546875" style="2" hidden="1" customWidth="1"/>
    <col min="43" max="43" width="6.57421875" style="2" hidden="1" customWidth="1"/>
    <col min="44" max="44" width="3.00390625" style="2" hidden="1" customWidth="1"/>
    <col min="45" max="45" width="6.57421875" style="2" hidden="1" customWidth="1"/>
    <col min="46" max="46" width="13.421875" style="2" hidden="1" customWidth="1"/>
    <col min="47" max="47" width="1.8515625" style="2" hidden="1" customWidth="1"/>
    <col min="48" max="48" width="12.140625" style="0" hidden="1" customWidth="1"/>
    <col min="49" max="49" width="9.8515625" style="0" hidden="1" customWidth="1"/>
    <col min="50" max="50" width="5.8515625" style="2" hidden="1" customWidth="1"/>
    <col min="51" max="51" width="2.140625" style="2" hidden="1" customWidth="1"/>
    <col min="52" max="52" width="6.00390625" style="2" hidden="1" customWidth="1"/>
    <col min="53" max="53" width="1.8515625" style="0" hidden="1" customWidth="1"/>
    <col min="54" max="54" width="5.8515625" style="2" hidden="1" customWidth="1"/>
    <col min="55" max="55" width="2.140625" style="2" hidden="1" customWidth="1"/>
    <col min="56" max="56" width="6.00390625" style="2" hidden="1" customWidth="1"/>
    <col min="57" max="57" width="3.7109375" style="0" hidden="1" customWidth="1"/>
    <col min="58" max="58" width="3.57421875" style="0" hidden="1" customWidth="1"/>
    <col min="59" max="59" width="11.421875" style="2" hidden="1" customWidth="1"/>
  </cols>
  <sheetData>
    <row r="1" spans="1:56" ht="9" customHeight="1">
      <c r="A1" s="4"/>
      <c r="B1" s="4"/>
      <c r="C1" s="4"/>
      <c r="D1" s="15"/>
      <c r="E1" s="14"/>
      <c r="F1" s="4"/>
      <c r="G1" s="14"/>
      <c r="H1" s="4"/>
      <c r="I1" s="15"/>
      <c r="J1" s="15"/>
      <c r="K1" s="15"/>
      <c r="L1" s="15"/>
      <c r="M1" s="23"/>
      <c r="N1" s="23"/>
      <c r="O1" s="23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K1" s="3"/>
      <c r="AL1" s="3"/>
      <c r="AM1" s="5"/>
      <c r="AN1" s="5"/>
      <c r="AO1" s="5"/>
      <c r="AP1" s="5"/>
      <c r="AQ1" s="5"/>
      <c r="AR1" s="5"/>
      <c r="AS1" s="5"/>
      <c r="AT1" s="5"/>
      <c r="AU1" s="11"/>
      <c r="AV1" s="3"/>
      <c r="AW1" s="3"/>
      <c r="AX1" s="5"/>
      <c r="AY1" s="5"/>
      <c r="AZ1" s="5"/>
      <c r="BB1" s="5"/>
      <c r="BC1" s="5"/>
      <c r="BD1" s="5"/>
    </row>
    <row r="2" spans="1:59" ht="21" customHeight="1">
      <c r="A2" s="4"/>
      <c r="B2" s="4"/>
      <c r="C2" s="69" t="s">
        <v>13</v>
      </c>
      <c r="D2" s="46"/>
      <c r="E2" s="44"/>
      <c r="F2" s="45"/>
      <c r="G2" s="44"/>
      <c r="H2" s="45"/>
      <c r="I2" s="46"/>
      <c r="J2" s="46"/>
      <c r="K2" s="46"/>
      <c r="L2" s="46"/>
      <c r="M2" s="49"/>
      <c r="N2" s="49"/>
      <c r="O2" s="49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15"/>
      <c r="AJ2" s="18" t="s">
        <v>16</v>
      </c>
      <c r="AK2" s="18" t="s">
        <v>16</v>
      </c>
      <c r="AL2" s="19"/>
      <c r="AM2" s="20"/>
      <c r="AN2" s="18" t="s">
        <v>16</v>
      </c>
      <c r="AO2" s="20"/>
      <c r="AP2" s="20"/>
      <c r="AQ2" s="20"/>
      <c r="AR2" s="18" t="s">
        <v>16</v>
      </c>
      <c r="AS2" s="20"/>
      <c r="AT2" s="18" t="s">
        <v>16</v>
      </c>
      <c r="AU2" s="21"/>
      <c r="AV2" s="18" t="s">
        <v>17</v>
      </c>
      <c r="AW2" s="18" t="s">
        <v>17</v>
      </c>
      <c r="AX2" s="20"/>
      <c r="AY2" s="18" t="s">
        <v>17</v>
      </c>
      <c r="AZ2" s="20"/>
      <c r="BA2" s="22"/>
      <c r="BB2" s="20"/>
      <c r="BC2" s="18" t="s">
        <v>17</v>
      </c>
      <c r="BD2" s="20"/>
      <c r="BG2" s="18" t="s">
        <v>17</v>
      </c>
    </row>
    <row r="3" spans="1:59" ht="39" customHeight="1">
      <c r="A3" s="4"/>
      <c r="B3" s="9" t="s">
        <v>11</v>
      </c>
      <c r="C3" s="29" t="s">
        <v>11</v>
      </c>
      <c r="D3" s="15"/>
      <c r="E3" s="29"/>
      <c r="F3" s="30" t="s">
        <v>21</v>
      </c>
      <c r="G3" s="31"/>
      <c r="H3" s="4"/>
      <c r="I3" s="29"/>
      <c r="J3" s="30" t="s">
        <v>15</v>
      </c>
      <c r="K3" s="31"/>
      <c r="L3" s="15"/>
      <c r="M3" s="32"/>
      <c r="N3" s="33" t="s">
        <v>12</v>
      </c>
      <c r="O3" s="34"/>
      <c r="P3" s="15"/>
      <c r="Q3" s="29"/>
      <c r="R3" s="30" t="s">
        <v>14</v>
      </c>
      <c r="S3" s="29"/>
      <c r="T3" s="15"/>
      <c r="U3" s="15"/>
      <c r="V3" s="30" t="s">
        <v>1</v>
      </c>
      <c r="W3" s="30" t="s">
        <v>3</v>
      </c>
      <c r="X3" s="16"/>
      <c r="Y3" s="35" t="s">
        <v>20</v>
      </c>
      <c r="Z3" s="16"/>
      <c r="AA3" s="31"/>
      <c r="AB3" s="30" t="s">
        <v>18</v>
      </c>
      <c r="AC3" s="31"/>
      <c r="AD3" s="15"/>
      <c r="AE3" s="31"/>
      <c r="AF3" s="30" t="s">
        <v>2</v>
      </c>
      <c r="AG3" s="31"/>
      <c r="AH3" s="15"/>
      <c r="AJ3" s="10" t="s">
        <v>1</v>
      </c>
      <c r="AK3" s="1" t="s">
        <v>3</v>
      </c>
      <c r="AN3" s="1" t="s">
        <v>18</v>
      </c>
      <c r="AR3" s="1" t="s">
        <v>2</v>
      </c>
      <c r="AT3" s="1" t="s">
        <v>19</v>
      </c>
      <c r="AU3" s="11"/>
      <c r="AV3" s="10" t="s">
        <v>1</v>
      </c>
      <c r="AW3" s="1" t="s">
        <v>3</v>
      </c>
      <c r="AX3" s="8"/>
      <c r="AY3" s="1" t="s">
        <v>18</v>
      </c>
      <c r="BB3" s="8"/>
      <c r="BC3" s="1" t="s">
        <v>2</v>
      </c>
      <c r="BG3" s="1" t="s">
        <v>19</v>
      </c>
    </row>
    <row r="4" spans="1:54" ht="15" customHeight="1">
      <c r="A4" s="4"/>
      <c r="B4" s="17"/>
      <c r="C4" s="43"/>
      <c r="D4" s="15"/>
      <c r="E4" s="44"/>
      <c r="F4" s="45"/>
      <c r="G4" s="44"/>
      <c r="H4" s="45"/>
      <c r="I4" s="46"/>
      <c r="J4" s="47"/>
      <c r="K4" s="46"/>
      <c r="L4" s="46"/>
      <c r="M4" s="48"/>
      <c r="N4" s="48"/>
      <c r="O4" s="49"/>
      <c r="P4" s="46"/>
      <c r="Q4" s="46"/>
      <c r="R4" s="47"/>
      <c r="S4" s="46"/>
      <c r="T4" s="15"/>
      <c r="U4" s="46"/>
      <c r="V4" s="47"/>
      <c r="W4" s="50"/>
      <c r="X4" s="50"/>
      <c r="Y4" s="47"/>
      <c r="Z4" s="47"/>
      <c r="AA4" s="46"/>
      <c r="AB4" s="47"/>
      <c r="AC4" s="46"/>
      <c r="AD4" s="46"/>
      <c r="AE4" s="46"/>
      <c r="AF4" s="47"/>
      <c r="AG4" s="46"/>
      <c r="AH4" s="15"/>
      <c r="AJ4" s="10"/>
      <c r="AK4" s="1"/>
      <c r="AN4" s="1"/>
      <c r="AR4" s="1"/>
      <c r="AU4" s="11"/>
      <c r="AW4" s="2"/>
      <c r="AX4" s="8"/>
      <c r="BB4" s="8"/>
    </row>
    <row r="5" spans="1:59" ht="15">
      <c r="A5" s="4"/>
      <c r="B5" t="str">
        <f>C5</f>
        <v>LH Kicker 1</v>
      </c>
      <c r="C5" s="36" t="s">
        <v>22</v>
      </c>
      <c r="D5" s="16"/>
      <c r="E5" s="37" t="str">
        <f>B5</f>
        <v>LH Kicker 1</v>
      </c>
      <c r="F5" s="26" t="s">
        <v>0</v>
      </c>
      <c r="G5" s="38" t="str">
        <f>B6</f>
        <v>KMA Kicker</v>
      </c>
      <c r="H5" s="51"/>
      <c r="I5" s="39">
        <v>24</v>
      </c>
      <c r="J5" s="26" t="s">
        <v>0</v>
      </c>
      <c r="K5" s="40">
        <v>0</v>
      </c>
      <c r="L5" s="47"/>
      <c r="M5" s="41" t="str">
        <f>IF(I5&gt;K5,"2","0")</f>
        <v>2</v>
      </c>
      <c r="N5" s="58"/>
      <c r="O5" s="42" t="str">
        <f>IF(K5&gt;I5,"2","0")</f>
        <v>0</v>
      </c>
      <c r="P5" s="47"/>
      <c r="Q5" s="39">
        <v>91</v>
      </c>
      <c r="R5" s="26" t="s">
        <v>0</v>
      </c>
      <c r="S5" s="40">
        <v>40</v>
      </c>
      <c r="T5" s="16"/>
      <c r="U5" s="25" t="s">
        <v>4</v>
      </c>
      <c r="V5" s="65" t="str">
        <f>AJ5</f>
        <v>LH Kicker 1</v>
      </c>
      <c r="W5" s="61">
        <f>AK5</f>
        <v>12.116</v>
      </c>
      <c r="X5" s="59"/>
      <c r="Y5" s="61">
        <f>AT5</f>
        <v>6</v>
      </c>
      <c r="Z5" s="60"/>
      <c r="AA5" s="25">
        <f>AM5</f>
        <v>118</v>
      </c>
      <c r="AB5" s="25" t="s">
        <v>0</v>
      </c>
      <c r="AC5" s="25">
        <f>AO5</f>
        <v>26</v>
      </c>
      <c r="AD5" s="46"/>
      <c r="AE5" s="25">
        <f>AQ5</f>
        <v>479</v>
      </c>
      <c r="AF5" s="25" t="s">
        <v>0</v>
      </c>
      <c r="AG5" s="25">
        <f>AS5</f>
        <v>239</v>
      </c>
      <c r="AH5" s="15"/>
      <c r="AI5" s="5" t="s">
        <v>4</v>
      </c>
      <c r="AJ5" s="5" t="str">
        <f>IF(AK5=AW5,B5,IF(AK5=AW6,B6,IF(AK5=AW7,B7,IF(AK5=AW8,B8,IF(AK5=AW9,B9,IF(AK5=AW10,B10,IF(AK5=AW11,B11,)))))))</f>
        <v>LH Kicker 1</v>
      </c>
      <c r="AK5" s="6">
        <f>LARGE(AW5:AW11,1)</f>
        <v>12.116</v>
      </c>
      <c r="AM5" s="2">
        <f>IF(AK5=AW5,AX5,IF(AK5=AW6,AX6,IF(AK5=AW7,AX7,IF(AK5=AW8,AX8,IF(AK5=AW9,AX9,IF(AK5=AW10,AX10,IF(AK5=AW11,AX11,)))))))</f>
        <v>118</v>
      </c>
      <c r="AN5" s="2" t="s">
        <v>0</v>
      </c>
      <c r="AO5" s="2">
        <f>IF(AK5=AW5,AZ5,IF(AK5=AW6,AZ6,IF(AK5=AW7,AZ7,IF(AK5=AW8,AZ8,IF(AK5=AW9,AZ9,IF(AK5=AW10,AZ10,IF(AK5=AW11,AZ11,)))))))</f>
        <v>26</v>
      </c>
      <c r="AQ5" s="2">
        <f>IF(AK5=AW5,BB5,IF(AK5=AW6,BB6,IF(AK5=AW7,BB7,IF(AK5=AW8,BB8,IF(AK5=AW9,BB9,IF(AK5=AW10,BB10,IF(AK5=AW11,BB11,)))))))</f>
        <v>479</v>
      </c>
      <c r="AR5" s="2" t="s">
        <v>0</v>
      </c>
      <c r="AS5" s="2">
        <f>IF(AK5=AW5,BD5,IF(AK5=AW6,BD6,IF(AK5=AW7,BD7,IF(AK5=AW8,BD8,IF(AK5=AW9,BD9,IF(AK5=AW10,BD10,IF(AK5=AW11,BD11,)))))))</f>
        <v>239</v>
      </c>
      <c r="AT5" s="2">
        <f>IF(AK5=AW5,BG5,IF(AK5=AW6,BG6,IF(AK5=AW7,BG7,IF(AK5=AW8,BG8,IF(AK5=AW9,BG9,IF(AK5=AW10,BG10,IF(AK5=AW11,BG11,)))))))</f>
        <v>6</v>
      </c>
      <c r="AU5" s="11"/>
      <c r="AV5" s="5" t="str">
        <f>B5</f>
        <v>LH Kicker 1</v>
      </c>
      <c r="AW5" s="6">
        <f>M5+O11+O21+M25+M33+M39+(AX5-AZ5)/1000+((BB5-BD5)/10000)</f>
        <v>12.116</v>
      </c>
      <c r="AX5" s="2">
        <f>I5+K11+K21+I25+I33+I39</f>
        <v>118</v>
      </c>
      <c r="AY5" s="2" t="s">
        <v>0</v>
      </c>
      <c r="AZ5" s="2">
        <f>K5+I11+I21+K25+K33+K39</f>
        <v>26</v>
      </c>
      <c r="BB5" s="2">
        <f>Q5+S11+S21+Q25+Q33+Q39</f>
        <v>479</v>
      </c>
      <c r="BC5" s="2" t="s">
        <v>0</v>
      </c>
      <c r="BD5" s="2">
        <f>S5+Q11+Q21+S25+S33+S39</f>
        <v>239</v>
      </c>
      <c r="BE5" s="2">
        <f>COUNTIF(I5,"&gt;=0")</f>
        <v>1</v>
      </c>
      <c r="BF5">
        <f>COUNTIF(K5,"&gt;=0")</f>
        <v>1</v>
      </c>
      <c r="BG5" s="2">
        <f>BE5+BF11+BF21+BE25+BE33+BE39</f>
        <v>6</v>
      </c>
    </row>
    <row r="6" spans="1:59" ht="7.5" customHeight="1">
      <c r="A6" s="4"/>
      <c r="B6" s="12" t="str">
        <f>C7</f>
        <v>KMA Kicker</v>
      </c>
      <c r="C6" s="51"/>
      <c r="D6" s="16"/>
      <c r="E6" s="52"/>
      <c r="F6" s="51"/>
      <c r="G6" s="53"/>
      <c r="H6" s="51"/>
      <c r="I6" s="54"/>
      <c r="J6" s="47"/>
      <c r="K6" s="55"/>
      <c r="L6" s="47"/>
      <c r="M6" s="56"/>
      <c r="N6" s="48"/>
      <c r="O6" s="57"/>
      <c r="P6" s="47"/>
      <c r="Q6" s="54"/>
      <c r="R6" s="47"/>
      <c r="S6" s="57"/>
      <c r="T6" s="16"/>
      <c r="U6" s="47"/>
      <c r="V6" s="50"/>
      <c r="W6" s="50"/>
      <c r="X6" s="50"/>
      <c r="Y6" s="50"/>
      <c r="Z6" s="47"/>
      <c r="AA6" s="47"/>
      <c r="AB6" s="47"/>
      <c r="AC6" s="47"/>
      <c r="AD6" s="46"/>
      <c r="AE6" s="47"/>
      <c r="AF6" s="47"/>
      <c r="AG6" s="47"/>
      <c r="AH6" s="15"/>
      <c r="AI6" s="5" t="s">
        <v>5</v>
      </c>
      <c r="AJ6" s="10" t="str">
        <f>IF(AK6=AW5,B5,IF(AK6=AW6,B6,IF(AK6=AW7,B7,IF(AK6=AW8,B8,IF(AK6=AW9,B9,IF(AK6=AW10,B10,IF(AK6=AW11,B11,)))))))</f>
        <v>Die Stricher</v>
      </c>
      <c r="AK6" s="1">
        <f>LARGE(AW5:AW11,2)</f>
        <v>8.052499999999998</v>
      </c>
      <c r="AM6" s="2">
        <f>IF(AK6=AW5,AX5,IF(AK6=AW6,AX6,IF(AK6=AW7,AX7,IF(AK6=AW8,AX8,IF(AK6=AW9,AX9,IF(AK6=AW10,AX10,IF(AK6=AW11,AX11,)))))))</f>
        <v>92</v>
      </c>
      <c r="AN6" s="1" t="s">
        <v>0</v>
      </c>
      <c r="AO6" s="2">
        <f>IF(AK6=AW5,AZ5,IF(AK6=AW6,AZ6,IF(AK6=AW7,AZ7,IF(AK6=AW8,AZ8,IF(AK6=AW9,AZ9,IF(AK6=AW10,AZ10,IF(AK6=AW11,AZ11,)))))))</f>
        <v>52</v>
      </c>
      <c r="AQ6" s="2">
        <f>IF(AK6=AW5,BB5,IF(AK6=AW6,BB6,IF(AK6=AW7,BB7,IF(AK6=AW8,BB8,IF(AK6=AW9,BB9,IF(AK6=AW10,BB10,IF(AK6=AW11,BB11,)))))))</f>
        <v>433</v>
      </c>
      <c r="AR6" s="1" t="s">
        <v>0</v>
      </c>
      <c r="AS6" s="2">
        <f>IF(AK6=AW5,BD5,IF(AK6=AW6,BD6,IF(AK6=AW7,BD7,IF(AK6=AW8,BD8,IF(AK6=AW9,BD9,IF(AK6=AW10,BD10,IF(AK6=AW11,BD11,)))))))</f>
        <v>308</v>
      </c>
      <c r="AT6" s="2">
        <f>IF(AK6=AW5,BG5,IF(AK6=AW6,BG6,IF(AK6=AW7,BG7,IF(AK6=AW8,BG8,IF(AK6=AW9,BG9,IF(AK6=AW10,BG10,IF(AK6=AW11,BG11,)))))))</f>
        <v>6</v>
      </c>
      <c r="AU6" s="11"/>
      <c r="AV6" s="10" t="str">
        <f aca="true" t="shared" si="0" ref="AV6:AV11">B6</f>
        <v>KMA Kicker</v>
      </c>
      <c r="AW6" s="2">
        <f>O5+M13+O23+M27+M35+O43+(AX6-AZ6)/1000+((BB6-BD6)/10000)</f>
        <v>1.9347999999999999</v>
      </c>
      <c r="AX6" s="2">
        <f>K5+I13+K23+I27+I35+K43</f>
        <v>44</v>
      </c>
      <c r="AY6" s="2" t="s">
        <v>0</v>
      </c>
      <c r="AZ6" s="2">
        <f>I5+K13+I23+K27+K35+I43</f>
        <v>100</v>
      </c>
      <c r="BB6" s="2">
        <f>S5+Q13+S23+Q27+Q35+S43</f>
        <v>312</v>
      </c>
      <c r="BC6" s="2" t="s">
        <v>0</v>
      </c>
      <c r="BD6" s="2">
        <f>Q5+S13+Q23+S27+S35+Q43</f>
        <v>404</v>
      </c>
      <c r="BG6" s="2">
        <f>BF5+BE13+BF23+BE27+BF35+BF43</f>
        <v>6</v>
      </c>
    </row>
    <row r="7" spans="1:59" ht="15">
      <c r="A7" s="4"/>
      <c r="B7" t="str">
        <f>C9</f>
        <v>LH Kicker 2</v>
      </c>
      <c r="C7" s="36" t="s">
        <v>23</v>
      </c>
      <c r="D7" s="16"/>
      <c r="E7" s="37" t="str">
        <f>B7</f>
        <v>LH Kicker 2</v>
      </c>
      <c r="F7" s="26" t="s">
        <v>0</v>
      </c>
      <c r="G7" s="38" t="str">
        <f>B8</f>
        <v>CF Kicker</v>
      </c>
      <c r="H7" s="51"/>
      <c r="I7" s="39">
        <v>10</v>
      </c>
      <c r="J7" s="26" t="s">
        <v>0</v>
      </c>
      <c r="K7" s="40">
        <v>14</v>
      </c>
      <c r="L7" s="47"/>
      <c r="M7" s="41" t="str">
        <f>IF(I7&gt;K7,"2","0")</f>
        <v>0</v>
      </c>
      <c r="N7" s="58"/>
      <c r="O7" s="42" t="str">
        <f>IF(K7&gt;I7,"2","0")</f>
        <v>2</v>
      </c>
      <c r="P7" s="47"/>
      <c r="Q7" s="39">
        <v>72</v>
      </c>
      <c r="R7" s="26" t="s">
        <v>0</v>
      </c>
      <c r="S7" s="40">
        <v>76</v>
      </c>
      <c r="T7" s="16"/>
      <c r="U7" s="26" t="s">
        <v>5</v>
      </c>
      <c r="V7" s="66" t="str">
        <f>AJ6</f>
        <v>Die Stricher</v>
      </c>
      <c r="W7" s="62">
        <f>AK6</f>
        <v>8.052499999999998</v>
      </c>
      <c r="X7" s="59"/>
      <c r="Y7" s="62">
        <f>AT6</f>
        <v>6</v>
      </c>
      <c r="Z7" s="47"/>
      <c r="AA7" s="26">
        <f>AM6</f>
        <v>92</v>
      </c>
      <c r="AB7" s="26" t="s">
        <v>0</v>
      </c>
      <c r="AC7" s="26">
        <f>AO6</f>
        <v>52</v>
      </c>
      <c r="AD7" s="46"/>
      <c r="AE7" s="26">
        <f>AQ6</f>
        <v>433</v>
      </c>
      <c r="AF7" s="26" t="s">
        <v>0</v>
      </c>
      <c r="AG7" s="26">
        <f>AS6</f>
        <v>308</v>
      </c>
      <c r="AH7" s="15"/>
      <c r="AI7" s="5">
        <v>3</v>
      </c>
      <c r="AJ7" s="5" t="str">
        <f>IF(AK7=AW5,B5,IF(AK7=AW6,B6,IF(AK7=AW7,B7,IF(AK7=AW8,B8,IF(AK7=AW9,B9,IF(AK7=AW10,B10,IF(AK7=AW11,B11,)))))))</f>
        <v>LH Kicker 2</v>
      </c>
      <c r="AK7" s="6">
        <f>LARGE(AW5:AW11,3)</f>
        <v>8.0452</v>
      </c>
      <c r="AM7" s="2">
        <f>IF(AK7=AW5,AX5,IF(AK7=AW6,AX6,IF(AK7=AW7,AX7,IF(AK7=AW8,AX8,IF(AK7=AW9,AX9,IF(AK7=AW10,AX10,IF(AK7=AW11,AX11,)))))))</f>
        <v>90</v>
      </c>
      <c r="AN7" s="2" t="s">
        <v>0</v>
      </c>
      <c r="AO7" s="2">
        <f>IF(AK7=AW5,AZ5,IF(AK7=AW6,AZ6,IF(AK7=AW7,AZ7,IF(AK7=AW8,AZ8,IF(AK7=AW9,AZ9,IF(AK7=AW10,AZ10,IF(AK7=AW11,AZ11,)))))))</f>
        <v>54</v>
      </c>
      <c r="AQ7" s="2">
        <f>IF(AK7=AW5,BB5,IF(AK7=AW6,BB6,IF(AK7=AW7,BB7,IF(AK7=AW8,BB8,IF(AK7=AW9,BB9,IF(AK7=AW10,BB10,IF(AK7=AW11,BB11,)))))))</f>
        <v>434</v>
      </c>
      <c r="AR7" s="2" t="s">
        <v>0</v>
      </c>
      <c r="AS7" s="2">
        <f>IF(AK7=AW5,BD5,IF(AK7=AW6,BD6,IF(AK7=AW7,BD7,IF(AK7=AW8,BD8,IF(AK7=AW9,BD9,IF(AK7=AW10,BD10,IF(AK7=AW11,BD11,)))))))</f>
        <v>342</v>
      </c>
      <c r="AT7" s="2">
        <f>IF(AK7=AW5,BG5,IF(AK7=AW6,BG6,IF(AK7=AW7,BG7,IF(AK7=AW8,BG8,IF(AK7=AW9,BG9,IF(AK7=AW10,BG10,IF(AK7=AW11,BG11,)))))))</f>
        <v>6</v>
      </c>
      <c r="AU7" s="11"/>
      <c r="AV7" s="5" t="str">
        <f t="shared" si="0"/>
        <v>LH Kicker 2</v>
      </c>
      <c r="AW7" s="6">
        <f>M7+M15+O25+M29+M37+M43+(AX7-AZ7)/1000+((BB7-BD7)/10000)</f>
        <v>8.0452</v>
      </c>
      <c r="AX7" s="2">
        <f>I7+I15+K25+I29+I37+I43</f>
        <v>90</v>
      </c>
      <c r="AY7" s="2" t="s">
        <v>0</v>
      </c>
      <c r="AZ7" s="2">
        <f>K7+K15+I25+K29+K37+K43</f>
        <v>54</v>
      </c>
      <c r="BB7" s="2">
        <f>Q7+Q15+S25+Q29+Q37+Q43</f>
        <v>434</v>
      </c>
      <c r="BC7" s="2" t="s">
        <v>0</v>
      </c>
      <c r="BD7" s="2">
        <f>S7+S15+Q25+S29+S37+S43</f>
        <v>342</v>
      </c>
      <c r="BE7" s="2">
        <f>COUNTIF(I7,"&gt;=0")</f>
        <v>1</v>
      </c>
      <c r="BF7">
        <f>COUNTIF(K7,"&gt;=0")</f>
        <v>1</v>
      </c>
      <c r="BG7" s="2">
        <f>BE7+BE15+BF25+BE29+BF37+BE43</f>
        <v>6</v>
      </c>
    </row>
    <row r="8" spans="1:59" ht="7.5" customHeight="1">
      <c r="A8" s="4"/>
      <c r="B8" s="12" t="str">
        <f>C11</f>
        <v>CF Kicker</v>
      </c>
      <c r="C8" s="51"/>
      <c r="D8" s="16"/>
      <c r="E8" s="52"/>
      <c r="F8" s="51"/>
      <c r="G8" s="53"/>
      <c r="H8" s="51"/>
      <c r="I8" s="54"/>
      <c r="J8" s="47"/>
      <c r="K8" s="55"/>
      <c r="L8" s="47"/>
      <c r="M8" s="56"/>
      <c r="N8" s="48"/>
      <c r="O8" s="57"/>
      <c r="P8" s="47"/>
      <c r="Q8" s="54"/>
      <c r="R8" s="47"/>
      <c r="S8" s="57"/>
      <c r="T8" s="16"/>
      <c r="U8" s="47"/>
      <c r="V8" s="50"/>
      <c r="W8" s="50"/>
      <c r="X8" s="50"/>
      <c r="Y8" s="50"/>
      <c r="Z8" s="47"/>
      <c r="AA8" s="47"/>
      <c r="AB8" s="47"/>
      <c r="AC8" s="47"/>
      <c r="AD8" s="46"/>
      <c r="AE8" s="47"/>
      <c r="AF8" s="47"/>
      <c r="AG8" s="47"/>
      <c r="AH8" s="15"/>
      <c r="AI8" s="5" t="s">
        <v>7</v>
      </c>
      <c r="AJ8" s="10" t="str">
        <f>IF(AK8=AW5,B5,IF(AK8=AW6,B6,IF(AK8=AW7,B7,IF(AK8=AW8,B8,IF(AK8=AW9,B9,IF(AK8=AW10,B10,IF(AK8=AW11,B11,)))))))</f>
        <v>CF Kicker</v>
      </c>
      <c r="AK8" s="1">
        <f>LARGE(AW5:AW11,4)</f>
        <v>8.014999999999999</v>
      </c>
      <c r="AM8" s="2">
        <f>IF(AK8=AW5,AX5,IF(AK8=AW6,AX6,IF(AK8=AW7,AX7,IF(AK8=AW8,AX8,IF(AK8=AW9,AX9,IF(AK8=AW10,AX10,IF(AK8=AW11,AX11,)))))))</f>
        <v>80</v>
      </c>
      <c r="AN8" s="1" t="s">
        <v>0</v>
      </c>
      <c r="AO8" s="2">
        <f>IF(AK8=AW5,AZ5,IF(AK8=AW6,AZ6,IF(AK8=AW7,AZ7,IF(AK8=AW8,AZ8,IF(AK8=AW9,AZ9,IF(AK8=AW10,AZ10,IF(AK8=AW11,AZ11,)))))))</f>
        <v>66</v>
      </c>
      <c r="AQ8" s="2">
        <f>IF(AK8=AW5,BB5,IF(AK8=AW6,BB6,IF(AK8=AW7,BB7,IF(AK8=AW8,BB8,IF(AK8=AW9,BB9,IF(AK8=AW10,BB10,IF(AK8=AW11,BB11,)))))))</f>
        <v>384</v>
      </c>
      <c r="AR8" s="1" t="s">
        <v>0</v>
      </c>
      <c r="AS8" s="2">
        <f>IF(AK8=AW5,BD5,IF(AK8=AW6,BD6,IF(AK8=AW7,BD7,IF(AK8=AW8,BD8,IF(AK8=AW9,BD9,IF(AK8=AW10,BD10,IF(AK8=AW11,BD11,)))))))</f>
        <v>374</v>
      </c>
      <c r="AT8" s="2">
        <f>IF(AK8=AW5,BG5,IF(AK8=AW6,BG6,IF(AK8=AW7,BG7,IF(AK8=AW8,BG8,IF(AK8=AW9,BG9,IF(AK8=AW10,BG10,IF(AK8=AW11,BG11,)))))))</f>
        <v>6</v>
      </c>
      <c r="AU8" s="11"/>
      <c r="AV8" s="10" t="str">
        <f t="shared" si="0"/>
        <v>CF Kicker</v>
      </c>
      <c r="AW8" s="2">
        <f>O7+O13+M17+M31+O39+M45+(AX8-AZ8)/1000+((BB8-BD8)/10000)</f>
        <v>8.014999999999999</v>
      </c>
      <c r="AX8" s="2">
        <f>K7+K13+I17+I31+K39+I45</f>
        <v>80</v>
      </c>
      <c r="AY8" s="2" t="s">
        <v>0</v>
      </c>
      <c r="AZ8" s="2">
        <f>I7+I13+K17+K31+I39+K45</f>
        <v>66</v>
      </c>
      <c r="BB8" s="2">
        <f>S7+S13+Q17+Q31+S39+Q45</f>
        <v>384</v>
      </c>
      <c r="BC8" s="2" t="s">
        <v>0</v>
      </c>
      <c r="BD8" s="2">
        <f>Q7+Q13+S17+S31+Q39+S45</f>
        <v>374</v>
      </c>
      <c r="BG8" s="2">
        <f>BF7+BF13+BE17+BE31+BF39+BE45</f>
        <v>6</v>
      </c>
    </row>
    <row r="9" spans="1:59" ht="15">
      <c r="A9" s="4"/>
      <c r="B9" t="str">
        <f>C13</f>
        <v>Kreuzritter</v>
      </c>
      <c r="C9" s="36" t="s">
        <v>24</v>
      </c>
      <c r="D9" s="16"/>
      <c r="E9" s="37" t="str">
        <f>B9</f>
        <v>Kreuzritter</v>
      </c>
      <c r="F9" s="26" t="s">
        <v>0</v>
      </c>
      <c r="G9" s="38" t="str">
        <f>B10</f>
        <v>Die Stricher</v>
      </c>
      <c r="H9" s="51"/>
      <c r="I9" s="39">
        <v>0</v>
      </c>
      <c r="J9" s="26" t="s">
        <v>0</v>
      </c>
      <c r="K9" s="40">
        <v>24</v>
      </c>
      <c r="L9" s="47"/>
      <c r="M9" s="41" t="str">
        <f>IF(I9&gt;K9,"2","0")</f>
        <v>0</v>
      </c>
      <c r="N9" s="58"/>
      <c r="O9" s="42" t="str">
        <f>IF(K9&gt;I9,"2","0")</f>
        <v>2</v>
      </c>
      <c r="P9" s="47"/>
      <c r="Q9" s="39">
        <v>0</v>
      </c>
      <c r="R9" s="26" t="s">
        <v>0</v>
      </c>
      <c r="S9" s="40">
        <v>84</v>
      </c>
      <c r="T9" s="16"/>
      <c r="U9" s="28" t="s">
        <v>6</v>
      </c>
      <c r="V9" s="67" t="str">
        <f>AJ7</f>
        <v>LH Kicker 2</v>
      </c>
      <c r="W9" s="63">
        <f>AK7</f>
        <v>8.0452</v>
      </c>
      <c r="X9" s="59"/>
      <c r="Y9" s="63">
        <f>AT7</f>
        <v>6</v>
      </c>
      <c r="Z9" s="47"/>
      <c r="AA9" s="28">
        <f>AM7</f>
        <v>90</v>
      </c>
      <c r="AB9" s="28" t="s">
        <v>0</v>
      </c>
      <c r="AC9" s="28">
        <f>AO7</f>
        <v>54</v>
      </c>
      <c r="AD9" s="46"/>
      <c r="AE9" s="28">
        <f>AQ7</f>
        <v>434</v>
      </c>
      <c r="AF9" s="28" t="s">
        <v>0</v>
      </c>
      <c r="AG9" s="28">
        <f>AS7</f>
        <v>342</v>
      </c>
      <c r="AH9" s="15"/>
      <c r="AI9" s="5" t="s">
        <v>8</v>
      </c>
      <c r="AJ9" s="5" t="str">
        <f>IF(AK9=AW5,B5,IF(AK9=AW6,B6,IF(AK9=AW7,B7,IF(AK9=AW8,B8,IF(AK9=AW9,B9,IF(AK9=AW10,B10,IF(AK9=AW11,B11,)))))))</f>
        <v>LH Kicker 3</v>
      </c>
      <c r="AK9" s="6">
        <f>LARGE(AW5:AW11,5)</f>
        <v>3.9795</v>
      </c>
      <c r="AM9" s="2">
        <f>IF(AK9=AW5,AX5,IF(AK9=AW6,AX6,IF(AK9=AW7,AX7,IF(AK9=AW8,AX8,IF(AK9=AW9,AX9,IF(AK9=AW10,AX10,IF(AK9=AW11,AX11,)))))))</f>
        <v>64</v>
      </c>
      <c r="AN9" s="2" t="s">
        <v>0</v>
      </c>
      <c r="AO9" s="2">
        <f>IF(AK9=AW5,AZ5,IF(AK9=AW6,AZ6,IF(AK9=AW7,AZ7,IF(AK9=AW8,AZ8,IF(AK9=AW9,AZ9,IF(AK9=AW10,AZ10,IF(AK9=AW11,AZ11,)))))))</f>
        <v>80</v>
      </c>
      <c r="AQ9" s="2">
        <f>IF(AK9=AW5,BB5,IF(AK9=AW6,BB6,IF(AK9=AW7,BB7,IF(AK9=AW8,BB8,IF(AK9=AW9,BB9,IF(AK9=AW10,BB10,IF(AK9=AW11,BB11,)))))))</f>
        <v>353</v>
      </c>
      <c r="AR9" s="2" t="s">
        <v>0</v>
      </c>
      <c r="AS9" s="2">
        <f>IF(AK9=AW5,BD5,IF(AK9=AW6,BD6,IF(AK9=AW7,BD7,IF(AK9=AW8,BD8,IF(AK9=AW9,BD9,IF(AK9=AW10,BD10,IF(AK9=AW11,BD11,)))))))</f>
        <v>398</v>
      </c>
      <c r="AT9" s="2">
        <f>IF(AK9=AW5,BG5,IF(AK9=AW6,BG6,IF(AK9=AW7,BG7,IF(AK9=AW8,BG8,IF(AK9=AW9,BG9,IF(AK9=AW10,BG10,IF(AK9=AW11,BG11,)))))))</f>
        <v>6</v>
      </c>
      <c r="AU9" s="11"/>
      <c r="AV9" s="5" t="str">
        <f t="shared" si="0"/>
        <v>Kreuzritter</v>
      </c>
      <c r="AW9" s="6">
        <f>M9+O15+M19+O27+O33+O45+(AX9-AZ9)/1000+((BB9-BD9)/10000)</f>
        <v>-0.14300000000000002</v>
      </c>
      <c r="AX9" s="2">
        <f>I9+K15+I19+K27+K33+K45</f>
        <v>18</v>
      </c>
      <c r="AY9" s="2" t="s">
        <v>0</v>
      </c>
      <c r="AZ9" s="2">
        <f>K9+I15+K19+I27+I33+I45</f>
        <v>128</v>
      </c>
      <c r="BB9" s="2">
        <f>Q9+S15+Q19+S27+S33+S45</f>
        <v>131</v>
      </c>
      <c r="BC9" s="2" t="s">
        <v>0</v>
      </c>
      <c r="BD9" s="2">
        <f>S9+Q15+S19+Q27+Q33+Q45</f>
        <v>461</v>
      </c>
      <c r="BE9" s="2">
        <f>COUNTIF(I9,"&gt;=0")</f>
        <v>1</v>
      </c>
      <c r="BF9">
        <f>COUNTIF(K9,"&gt;=0")</f>
        <v>1</v>
      </c>
      <c r="BG9" s="2">
        <f>BE9+BF15+BE19+BF27+BF33+BF45</f>
        <v>6</v>
      </c>
    </row>
    <row r="10" spans="1:59" ht="7.5" customHeight="1">
      <c r="A10" s="4"/>
      <c r="B10" s="12" t="str">
        <f>C15</f>
        <v>Die Stricher</v>
      </c>
      <c r="C10" s="51"/>
      <c r="D10" s="16"/>
      <c r="E10" s="52"/>
      <c r="F10" s="51"/>
      <c r="G10" s="53"/>
      <c r="H10" s="51"/>
      <c r="I10" s="54"/>
      <c r="J10" s="47"/>
      <c r="K10" s="55"/>
      <c r="L10" s="47"/>
      <c r="M10" s="56"/>
      <c r="N10" s="48"/>
      <c r="O10" s="57"/>
      <c r="P10" s="47"/>
      <c r="Q10" s="54"/>
      <c r="R10" s="47"/>
      <c r="S10" s="57"/>
      <c r="T10" s="16"/>
      <c r="U10" s="47"/>
      <c r="V10" s="50"/>
      <c r="W10" s="50"/>
      <c r="X10" s="50"/>
      <c r="Y10" s="50"/>
      <c r="Z10" s="47"/>
      <c r="AA10" s="47"/>
      <c r="AB10" s="47"/>
      <c r="AC10" s="47"/>
      <c r="AD10" s="46"/>
      <c r="AE10" s="47"/>
      <c r="AF10" s="47"/>
      <c r="AG10" s="47"/>
      <c r="AH10" s="15"/>
      <c r="AI10" s="5" t="s">
        <v>9</v>
      </c>
      <c r="AJ10" s="10" t="str">
        <f>IF(AK10=AW5,B5,IF(AK10=AW6,B6,IF(AK10=AW7,B7,IF(AK10=AW8,B8,IF(AK10=AW9,B9,IF(AK10=AW10,B10,IF(AK10=AW11,B11,)))))))</f>
        <v>KMA Kicker</v>
      </c>
      <c r="AK10" s="1">
        <f>LARGE(AW5:AW11,6)</f>
        <v>1.9347999999999999</v>
      </c>
      <c r="AM10" s="2">
        <f>IF(AK10=AW5,AX5,IF(AK10=AW6,AX6,IF(AK10=AW7,AX7,IF(AK10=AW8,AX8,IF(AK10=AW9,AX9,IF(AK10=AW10,AX10,IF(AK10=AW11,AX11,)))))))</f>
        <v>44</v>
      </c>
      <c r="AN10" s="1" t="s">
        <v>0</v>
      </c>
      <c r="AO10" s="2">
        <f>IF(AK10=AW5,AZ5,IF(AK10=AW6,AZ6,IF(AK10=AW7,AZ7,IF(AK10=AW8,AZ8,IF(AK10=AW9,AZ9,IF(AK10=AW10,AZ10,IF(AK10=AW11,AZ11,)))))))</f>
        <v>100</v>
      </c>
      <c r="AQ10" s="2">
        <f>IF(AK10=AW5,BB5,IF(AK10=AW6,BB6,IF(AK10=AW7,BB7,IF(AK10=AW8,BB8,IF(AK10=AW9,BB9,IF(AK10=AW10,BB10,IF(AK10=AW11,BB11,)))))))</f>
        <v>312</v>
      </c>
      <c r="AR10" s="1" t="s">
        <v>0</v>
      </c>
      <c r="AS10" s="2">
        <f>IF(AK10=AW5,BD5,IF(AK10=AW6,BD6,IF(AK10=AW7,BD7,IF(AK10=AW8,BD8,IF(AK10=AW9,BD9,IF(AK10=AW10,BD10,IF(AK10=AW11,BD11,)))))))</f>
        <v>404</v>
      </c>
      <c r="AT10" s="2">
        <f>IF(AK10=AW5,BG5,IF(AK10=AW6,BG6,IF(AK10=AW7,BG7,IF(AK10=AW8,BG8,IF(AK10=AW9,BG9,IF(AK10=AW10,BG10,IF(AK10=AW11,BG11,)))))))</f>
        <v>6</v>
      </c>
      <c r="AU10" s="11"/>
      <c r="AV10" s="10" t="str">
        <f t="shared" si="0"/>
        <v>Die Stricher</v>
      </c>
      <c r="AW10" s="2">
        <f>O9+O17+M21+O29+O35+M41+(AX10-AZ10)/1000+((BB10-BD10)/10000)</f>
        <v>8.052499999999998</v>
      </c>
      <c r="AX10" s="2">
        <f>K9+K17+I21+K29+K35+I41</f>
        <v>92</v>
      </c>
      <c r="AY10" s="2" t="s">
        <v>0</v>
      </c>
      <c r="AZ10" s="2">
        <f>I9+I17+K21+I29+I35+K41</f>
        <v>52</v>
      </c>
      <c r="BB10" s="2">
        <f>S9+S17+Q21+S29+S35+Q41</f>
        <v>433</v>
      </c>
      <c r="BC10" s="2" t="s">
        <v>0</v>
      </c>
      <c r="BD10" s="2">
        <f>Q9+Q17+S21+Q29+Q35+S41</f>
        <v>308</v>
      </c>
      <c r="BG10" s="2">
        <f>BF9+BF17+BE21+BF29+BF35+BE41</f>
        <v>6</v>
      </c>
    </row>
    <row r="11" spans="1:59" ht="15">
      <c r="A11" s="4"/>
      <c r="B11" t="str">
        <f>C17</f>
        <v>LH Kicker 3</v>
      </c>
      <c r="C11" s="36" t="s">
        <v>25</v>
      </c>
      <c r="D11" s="16"/>
      <c r="E11" s="37" t="str">
        <f>B11</f>
        <v>LH Kicker 3</v>
      </c>
      <c r="F11" s="26" t="s">
        <v>0</v>
      </c>
      <c r="G11" s="38" t="str">
        <f>B5</f>
        <v>LH Kicker 1</v>
      </c>
      <c r="H11" s="51"/>
      <c r="I11" s="39">
        <v>4</v>
      </c>
      <c r="J11" s="26" t="s">
        <v>0</v>
      </c>
      <c r="K11" s="40">
        <v>20</v>
      </c>
      <c r="L11" s="47"/>
      <c r="M11" s="41" t="str">
        <f>IF(I11&gt;K11,"2","0")</f>
        <v>0</v>
      </c>
      <c r="N11" s="58"/>
      <c r="O11" s="42" t="str">
        <f>IF(K11&gt;I11,"2","0")</f>
        <v>2</v>
      </c>
      <c r="P11" s="47"/>
      <c r="Q11" s="39">
        <v>44</v>
      </c>
      <c r="R11" s="26" t="s">
        <v>0</v>
      </c>
      <c r="S11" s="40">
        <v>79</v>
      </c>
      <c r="T11" s="16"/>
      <c r="U11" s="27" t="s">
        <v>7</v>
      </c>
      <c r="V11" s="68" t="str">
        <f>AJ8</f>
        <v>CF Kicker</v>
      </c>
      <c r="W11" s="64">
        <f>AK8</f>
        <v>8.014999999999999</v>
      </c>
      <c r="X11" s="59"/>
      <c r="Y11" s="64">
        <f>AT8</f>
        <v>6</v>
      </c>
      <c r="Z11" s="47"/>
      <c r="AA11" s="27">
        <f>AM8</f>
        <v>80</v>
      </c>
      <c r="AB11" s="27" t="s">
        <v>0</v>
      </c>
      <c r="AC11" s="27">
        <f>AO8</f>
        <v>66</v>
      </c>
      <c r="AD11" s="46"/>
      <c r="AE11" s="27">
        <f>AQ8</f>
        <v>384</v>
      </c>
      <c r="AF11" s="27" t="s">
        <v>0</v>
      </c>
      <c r="AG11" s="27">
        <f>AS8</f>
        <v>374</v>
      </c>
      <c r="AH11" s="15"/>
      <c r="AI11" s="5" t="s">
        <v>10</v>
      </c>
      <c r="AJ11" s="7" t="str">
        <f>IF(AK11=AW5,B5,IF(AK11=AW6,B6,IF(AK11=AW7,B7,IF(AK11=AW8,B8,IF(AK11=AW9,B9,IF(AK11=AW10,B10,IF(AK11=AW11,B11,)))))))</f>
        <v>Kreuzritter</v>
      </c>
      <c r="AK11" s="6">
        <f>LARGE(AW5:AW11,7)</f>
        <v>-0.14300000000000002</v>
      </c>
      <c r="AM11" s="2">
        <f>IF(AK11=AW5,AX5,IF(AK11=AW6,AX6,IF(AK11=AW7,AX7,IF(AK11=AW8,AX8,IF(AK11=AW9,AX9,IF(AK11=AW10,AX10,IF(AK11=AW11,AX11,)))))))</f>
        <v>18</v>
      </c>
      <c r="AN11" s="2" t="s">
        <v>0</v>
      </c>
      <c r="AO11" s="2">
        <f>IF(AK11=AW5,AZ5,IF(AK11=AW6,AZ6,IF(AK11=AW7,AZ7,IF(AK11=AW8,AZ8,IF(AK11=AW9,AZ9,IF(AK11=AW10,AZ10,IF(AK11=AW11,AZ11,)))))))</f>
        <v>128</v>
      </c>
      <c r="AQ11" s="2">
        <f>IF(AK11=AW5,BB5,IF(AK11=AW6,BB6,IF(AK11=AW7,BB7,IF(AK11=AW8,BB8,IF(AK11=AW9,BB9,IF(AK11=AW10,BB10,IF(AK11=AW11,BB11,)))))))</f>
        <v>131</v>
      </c>
      <c r="AR11" s="2" t="s">
        <v>0</v>
      </c>
      <c r="AS11" s="2">
        <f>IF(AK11=AW5,BD5,IF(AK11=AW6,BD6,IF(AK11=AW7,BD7,IF(AK11=AW8,BD8,IF(AK11=AW9,BD9,IF(AK11=AW10,BD10,IF(AK11=AW11,BD11,)))))))</f>
        <v>461</v>
      </c>
      <c r="AT11" s="2">
        <f>IF(AK11=AW5,BG5,IF(AK11=AW6,BG6,IF(AK11=AW7,BG7,IF(AK11=AW8,BG8,IF(AK11=AW9,BG9,IF(AK11=AW10,BG10,IF(AK11=AW11,BG11,)))))))</f>
        <v>6</v>
      </c>
      <c r="AU11" s="11"/>
      <c r="AV11" s="7" t="str">
        <f t="shared" si="0"/>
        <v>LH Kicker 3</v>
      </c>
      <c r="AW11" s="6">
        <f>M11+O19+M23+O31+O37+O41+(AX11-AZ11)/1000+((BB11-BD11)/10000)</f>
        <v>3.9795</v>
      </c>
      <c r="AX11" s="2">
        <f>I11+K19+I23+K31+K37+K41</f>
        <v>64</v>
      </c>
      <c r="AY11" s="2" t="s">
        <v>0</v>
      </c>
      <c r="AZ11" s="2">
        <f>K11+I19+K23+I31+I37+I41</f>
        <v>80</v>
      </c>
      <c r="BB11" s="2">
        <f>Q11+S19+Q23+S31+S37+S41</f>
        <v>353</v>
      </c>
      <c r="BC11" s="2" t="s">
        <v>0</v>
      </c>
      <c r="BD11" s="2">
        <f>S11+Q19+S23+Q31+Q37+Q41</f>
        <v>398</v>
      </c>
      <c r="BE11" s="2">
        <f>COUNTIF(I11,"&gt;=0")</f>
        <v>1</v>
      </c>
      <c r="BF11">
        <f>COUNTIF(K11,"&gt;=0")</f>
        <v>1</v>
      </c>
      <c r="BG11" s="2">
        <f>BE11+BF19+BE23+BF31+BF37+BF41</f>
        <v>6</v>
      </c>
    </row>
    <row r="12" spans="1:54" ht="7.5" customHeight="1">
      <c r="A12" s="4"/>
      <c r="B12" s="12"/>
      <c r="C12" s="51"/>
      <c r="D12" s="16"/>
      <c r="E12" s="52"/>
      <c r="F12" s="51"/>
      <c r="G12" s="53"/>
      <c r="H12" s="51"/>
      <c r="I12" s="54"/>
      <c r="J12" s="47"/>
      <c r="K12" s="55"/>
      <c r="L12" s="47"/>
      <c r="M12" s="56"/>
      <c r="N12" s="48"/>
      <c r="O12" s="57"/>
      <c r="P12" s="47"/>
      <c r="Q12" s="54"/>
      <c r="R12" s="47"/>
      <c r="S12" s="57"/>
      <c r="T12" s="16"/>
      <c r="U12" s="47"/>
      <c r="V12" s="50"/>
      <c r="W12" s="50"/>
      <c r="X12" s="50"/>
      <c r="Y12" s="50"/>
      <c r="Z12" s="47"/>
      <c r="AA12" s="47"/>
      <c r="AB12" s="47"/>
      <c r="AC12" s="47"/>
      <c r="AD12" s="46"/>
      <c r="AE12" s="47"/>
      <c r="AF12" s="47"/>
      <c r="AG12" s="47"/>
      <c r="AH12" s="15"/>
      <c r="AJ12" s="10"/>
      <c r="AK12" s="1"/>
      <c r="AN12" s="1"/>
      <c r="AR12" s="1"/>
      <c r="AW12" s="2"/>
      <c r="AX12" s="8"/>
      <c r="BB12" s="8"/>
    </row>
    <row r="13" spans="1:58" ht="15">
      <c r="A13" s="4"/>
      <c r="C13" s="36" t="s">
        <v>26</v>
      </c>
      <c r="D13" s="16"/>
      <c r="E13" s="37" t="str">
        <f>B6</f>
        <v>KMA Kicker</v>
      </c>
      <c r="F13" s="26" t="s">
        <v>0</v>
      </c>
      <c r="G13" s="38" t="str">
        <f>B8</f>
        <v>CF Kicker</v>
      </c>
      <c r="H13" s="51"/>
      <c r="I13" s="39">
        <v>4</v>
      </c>
      <c r="J13" s="26" t="s">
        <v>0</v>
      </c>
      <c r="K13" s="40">
        <v>20</v>
      </c>
      <c r="L13" s="47"/>
      <c r="M13" s="41" t="str">
        <f>IF(I13&gt;K13,"2","0")</f>
        <v>0</v>
      </c>
      <c r="N13" s="58"/>
      <c r="O13" s="42" t="str">
        <f>IF(K13&gt;I13,"2","0")</f>
        <v>2</v>
      </c>
      <c r="P13" s="47"/>
      <c r="Q13" s="39">
        <v>45</v>
      </c>
      <c r="R13" s="26" t="s">
        <v>0</v>
      </c>
      <c r="S13" s="40">
        <v>79</v>
      </c>
      <c r="T13" s="16"/>
      <c r="U13" s="27" t="s">
        <v>8</v>
      </c>
      <c r="V13" s="68" t="str">
        <f>AJ9</f>
        <v>LH Kicker 3</v>
      </c>
      <c r="W13" s="64">
        <f>AK9</f>
        <v>3.9795</v>
      </c>
      <c r="X13" s="59"/>
      <c r="Y13" s="64">
        <f>AT9</f>
        <v>6</v>
      </c>
      <c r="Z13" s="47"/>
      <c r="AA13" s="27">
        <f>AM9</f>
        <v>64</v>
      </c>
      <c r="AB13" s="27" t="s">
        <v>0</v>
      </c>
      <c r="AC13" s="27">
        <f>AO9</f>
        <v>80</v>
      </c>
      <c r="AD13" s="46"/>
      <c r="AE13" s="27">
        <f>AQ9</f>
        <v>353</v>
      </c>
      <c r="AF13" s="27" t="s">
        <v>0</v>
      </c>
      <c r="AG13" s="27">
        <f>AS9</f>
        <v>398</v>
      </c>
      <c r="AH13" s="15"/>
      <c r="AJ13" s="5"/>
      <c r="BE13" s="2">
        <f>COUNTIF(I13,"&gt;=0")</f>
        <v>1</v>
      </c>
      <c r="BF13">
        <f>COUNTIF(K13,"&gt;=0")</f>
        <v>1</v>
      </c>
    </row>
    <row r="14" spans="1:54" ht="7.5" customHeight="1">
      <c r="A14" s="4"/>
      <c r="B14" s="12"/>
      <c r="C14" s="51"/>
      <c r="D14" s="16"/>
      <c r="E14" s="52"/>
      <c r="F14" s="51"/>
      <c r="G14" s="53"/>
      <c r="H14" s="51"/>
      <c r="I14" s="54"/>
      <c r="J14" s="47"/>
      <c r="K14" s="55"/>
      <c r="L14" s="47"/>
      <c r="M14" s="56"/>
      <c r="N14" s="48"/>
      <c r="O14" s="57"/>
      <c r="P14" s="47"/>
      <c r="Q14" s="54"/>
      <c r="R14" s="47"/>
      <c r="S14" s="57"/>
      <c r="T14" s="16"/>
      <c r="U14" s="47"/>
      <c r="V14" s="50"/>
      <c r="W14" s="50"/>
      <c r="X14" s="50"/>
      <c r="Y14" s="50"/>
      <c r="Z14" s="47"/>
      <c r="AA14" s="47"/>
      <c r="AB14" s="47"/>
      <c r="AC14" s="47"/>
      <c r="AD14" s="46"/>
      <c r="AE14" s="47"/>
      <c r="AF14" s="47"/>
      <c r="AG14" s="47"/>
      <c r="AH14" s="15"/>
      <c r="AJ14" s="10"/>
      <c r="AK14" s="1"/>
      <c r="AN14" s="1"/>
      <c r="AR14" s="1"/>
      <c r="AW14" s="2"/>
      <c r="AX14" s="8"/>
      <c r="BB14" s="8"/>
    </row>
    <row r="15" spans="1:58" ht="15">
      <c r="A15" s="4"/>
      <c r="C15" s="36" t="s">
        <v>27</v>
      </c>
      <c r="D15" s="16"/>
      <c r="E15" s="37" t="str">
        <f>B7</f>
        <v>LH Kicker 2</v>
      </c>
      <c r="F15" s="26" t="s">
        <v>0</v>
      </c>
      <c r="G15" s="38" t="str">
        <f>B9</f>
        <v>Kreuzritter</v>
      </c>
      <c r="H15" s="51"/>
      <c r="I15" s="39">
        <v>22</v>
      </c>
      <c r="J15" s="26" t="s">
        <v>0</v>
      </c>
      <c r="K15" s="40">
        <v>2</v>
      </c>
      <c r="L15" s="47"/>
      <c r="M15" s="41" t="str">
        <f>IF(I15&gt;K15,"2","0")</f>
        <v>2</v>
      </c>
      <c r="N15" s="58"/>
      <c r="O15" s="42" t="str">
        <f>IF(K15&gt;I15,"2","0")</f>
        <v>0</v>
      </c>
      <c r="P15" s="47"/>
      <c r="Q15" s="39">
        <v>76</v>
      </c>
      <c r="R15" s="26" t="s">
        <v>0</v>
      </c>
      <c r="S15" s="40">
        <v>30</v>
      </c>
      <c r="T15" s="16"/>
      <c r="U15" s="27" t="s">
        <v>9</v>
      </c>
      <c r="V15" s="68" t="str">
        <f>AJ10</f>
        <v>KMA Kicker</v>
      </c>
      <c r="W15" s="64">
        <f>AK10</f>
        <v>1.9347999999999999</v>
      </c>
      <c r="X15" s="59"/>
      <c r="Y15" s="64">
        <f>AT10</f>
        <v>6</v>
      </c>
      <c r="Z15" s="47"/>
      <c r="AA15" s="27">
        <f>AM10</f>
        <v>44</v>
      </c>
      <c r="AB15" s="27" t="s">
        <v>0</v>
      </c>
      <c r="AC15" s="27">
        <f>AO10</f>
        <v>100</v>
      </c>
      <c r="AD15" s="46"/>
      <c r="AE15" s="27">
        <f>AQ10</f>
        <v>312</v>
      </c>
      <c r="AF15" s="27" t="s">
        <v>0</v>
      </c>
      <c r="AG15" s="27">
        <f>AS10</f>
        <v>404</v>
      </c>
      <c r="AH15" s="15"/>
      <c r="AJ15" s="5"/>
      <c r="BE15" s="2">
        <f>COUNTIF(I15,"&gt;=0")</f>
        <v>1</v>
      </c>
      <c r="BF15">
        <f>COUNTIF(K15,"&gt;=0")</f>
        <v>1</v>
      </c>
    </row>
    <row r="16" spans="1:54" ht="7.5" customHeight="1">
      <c r="A16" s="4"/>
      <c r="B16" s="12"/>
      <c r="C16" s="51"/>
      <c r="D16" s="16"/>
      <c r="E16" s="52"/>
      <c r="F16" s="51"/>
      <c r="G16" s="53"/>
      <c r="H16" s="51"/>
      <c r="I16" s="54"/>
      <c r="J16" s="47"/>
      <c r="K16" s="55"/>
      <c r="L16" s="47"/>
      <c r="M16" s="56"/>
      <c r="N16" s="48"/>
      <c r="O16" s="57"/>
      <c r="P16" s="47"/>
      <c r="Q16" s="54"/>
      <c r="R16" s="47"/>
      <c r="S16" s="57"/>
      <c r="T16" s="16"/>
      <c r="U16" s="47"/>
      <c r="V16" s="50"/>
      <c r="W16" s="50"/>
      <c r="X16" s="50"/>
      <c r="Y16" s="50"/>
      <c r="Z16" s="47"/>
      <c r="AA16" s="47"/>
      <c r="AB16" s="47"/>
      <c r="AC16" s="47"/>
      <c r="AD16" s="46"/>
      <c r="AE16" s="47"/>
      <c r="AF16" s="47"/>
      <c r="AG16" s="47"/>
      <c r="AH16" s="15"/>
      <c r="AJ16" s="10"/>
      <c r="AK16" s="1"/>
      <c r="AN16" s="1"/>
      <c r="AR16" s="1"/>
      <c r="AW16" s="2"/>
      <c r="AX16" s="8"/>
      <c r="BB16" s="8"/>
    </row>
    <row r="17" spans="1:58" ht="15">
      <c r="A17" s="4"/>
      <c r="C17" s="36" t="s">
        <v>28</v>
      </c>
      <c r="D17" s="16"/>
      <c r="E17" s="37" t="str">
        <f>B8</f>
        <v>CF Kicker</v>
      </c>
      <c r="F17" s="26" t="s">
        <v>0</v>
      </c>
      <c r="G17" s="38" t="str">
        <f>B10</f>
        <v>Die Stricher</v>
      </c>
      <c r="H17" s="51"/>
      <c r="I17" s="39">
        <v>8</v>
      </c>
      <c r="J17" s="26" t="s">
        <v>0</v>
      </c>
      <c r="K17" s="40">
        <v>16</v>
      </c>
      <c r="L17" s="47"/>
      <c r="M17" s="41" t="str">
        <f>IF(I17&gt;K17,"2","0")</f>
        <v>0</v>
      </c>
      <c r="N17" s="58"/>
      <c r="O17" s="42" t="str">
        <f>IF(K17&gt;I17,"2","0")</f>
        <v>2</v>
      </c>
      <c r="P17" s="47"/>
      <c r="Q17" s="39">
        <v>58</v>
      </c>
      <c r="R17" s="26" t="s">
        <v>0</v>
      </c>
      <c r="S17" s="40">
        <v>78</v>
      </c>
      <c r="T17" s="16"/>
      <c r="U17" s="27" t="s">
        <v>10</v>
      </c>
      <c r="V17" s="68" t="str">
        <f>AJ11</f>
        <v>Kreuzritter</v>
      </c>
      <c r="W17" s="64">
        <f>AK11</f>
        <v>-0.14300000000000002</v>
      </c>
      <c r="X17" s="59"/>
      <c r="Y17" s="64">
        <f>AT11</f>
        <v>6</v>
      </c>
      <c r="Z17" s="47"/>
      <c r="AA17" s="27">
        <f>AM11</f>
        <v>18</v>
      </c>
      <c r="AB17" s="27" t="s">
        <v>0</v>
      </c>
      <c r="AC17" s="27">
        <f>AO11</f>
        <v>128</v>
      </c>
      <c r="AD17" s="46"/>
      <c r="AE17" s="27">
        <f>AQ11</f>
        <v>131</v>
      </c>
      <c r="AF17" s="27" t="s">
        <v>0</v>
      </c>
      <c r="AG17" s="27">
        <f>AS11</f>
        <v>461</v>
      </c>
      <c r="AH17" s="15"/>
      <c r="AJ17" s="5"/>
      <c r="BE17" s="2">
        <f>COUNTIF(I17,"&gt;=0")</f>
        <v>1</v>
      </c>
      <c r="BF17">
        <f>COUNTIF(K17,"&gt;=0")</f>
        <v>1</v>
      </c>
    </row>
    <row r="18" spans="1:54" ht="7.5" customHeight="1">
      <c r="A18" s="4"/>
      <c r="B18" s="12"/>
      <c r="C18" s="51"/>
      <c r="D18" s="16"/>
      <c r="E18" s="52"/>
      <c r="F18" s="51"/>
      <c r="G18" s="53"/>
      <c r="H18" s="51"/>
      <c r="I18" s="54"/>
      <c r="J18" s="47"/>
      <c r="K18" s="55"/>
      <c r="L18" s="47"/>
      <c r="M18" s="56"/>
      <c r="N18" s="48"/>
      <c r="O18" s="57"/>
      <c r="P18" s="47"/>
      <c r="Q18" s="54"/>
      <c r="R18" s="47"/>
      <c r="S18" s="57"/>
      <c r="T18" s="16"/>
      <c r="U18" s="47"/>
      <c r="V18" s="47"/>
      <c r="W18" s="50"/>
      <c r="X18" s="50"/>
      <c r="Y18" s="47"/>
      <c r="Z18" s="47"/>
      <c r="AA18" s="47"/>
      <c r="AB18" s="47"/>
      <c r="AC18" s="47"/>
      <c r="AD18" s="46"/>
      <c r="AE18" s="47"/>
      <c r="AF18" s="47"/>
      <c r="AG18" s="47"/>
      <c r="AH18" s="15"/>
      <c r="AJ18" s="10"/>
      <c r="AK18" s="1"/>
      <c r="AN18" s="1"/>
      <c r="AR18" s="1"/>
      <c r="AW18" s="2"/>
      <c r="AX18" s="8"/>
      <c r="BB18" s="8"/>
    </row>
    <row r="19" spans="1:58" ht="15">
      <c r="A19" s="4"/>
      <c r="C19" s="51"/>
      <c r="D19" s="16"/>
      <c r="E19" s="37" t="str">
        <f>B9</f>
        <v>Kreuzritter</v>
      </c>
      <c r="F19" s="26" t="s">
        <v>0</v>
      </c>
      <c r="G19" s="38" t="str">
        <f>B11</f>
        <v>LH Kicker 3</v>
      </c>
      <c r="H19" s="51"/>
      <c r="I19" s="39">
        <v>4</v>
      </c>
      <c r="J19" s="26" t="s">
        <v>0</v>
      </c>
      <c r="K19" s="40">
        <v>20</v>
      </c>
      <c r="L19" s="47"/>
      <c r="M19" s="41" t="str">
        <f>IF(I19&gt;K19,"2","0")</f>
        <v>0</v>
      </c>
      <c r="N19" s="58"/>
      <c r="O19" s="42" t="str">
        <f>IF(K19&gt;I19,"2","0")</f>
        <v>2</v>
      </c>
      <c r="P19" s="47"/>
      <c r="Q19" s="39">
        <v>41</v>
      </c>
      <c r="R19" s="26" t="s">
        <v>0</v>
      </c>
      <c r="S19" s="40">
        <v>84</v>
      </c>
      <c r="T19" s="16"/>
      <c r="U19" s="47"/>
      <c r="V19" s="47"/>
      <c r="W19" s="50"/>
      <c r="X19" s="47"/>
      <c r="Y19" s="47"/>
      <c r="Z19" s="47"/>
      <c r="AA19" s="47"/>
      <c r="AB19" s="47"/>
      <c r="AC19" s="47"/>
      <c r="AD19" s="46"/>
      <c r="AE19" s="47"/>
      <c r="AF19" s="47"/>
      <c r="AG19" s="47"/>
      <c r="AH19" s="15"/>
      <c r="AJ19" s="5"/>
      <c r="BE19" s="2">
        <f>COUNTIF(I19,"&gt;=0")</f>
        <v>1</v>
      </c>
      <c r="BF19">
        <f>COUNTIF(K19,"&gt;=0")</f>
        <v>1</v>
      </c>
    </row>
    <row r="20" spans="1:54" ht="7.5" customHeight="1">
      <c r="A20" s="4"/>
      <c r="B20" s="12"/>
      <c r="C20" s="51"/>
      <c r="D20" s="16"/>
      <c r="E20" s="52"/>
      <c r="F20" s="51"/>
      <c r="G20" s="53"/>
      <c r="H20" s="51"/>
      <c r="I20" s="54"/>
      <c r="J20" s="47"/>
      <c r="K20" s="55"/>
      <c r="L20" s="47"/>
      <c r="M20" s="56"/>
      <c r="N20" s="48"/>
      <c r="O20" s="57"/>
      <c r="P20" s="47"/>
      <c r="Q20" s="54"/>
      <c r="R20" s="47"/>
      <c r="S20" s="57"/>
      <c r="T20" s="16"/>
      <c r="U20" s="47"/>
      <c r="V20" s="47"/>
      <c r="W20" s="50"/>
      <c r="X20" s="50"/>
      <c r="Y20" s="47"/>
      <c r="Z20" s="47"/>
      <c r="AA20" s="47"/>
      <c r="AB20" s="47"/>
      <c r="AC20" s="47"/>
      <c r="AD20" s="46"/>
      <c r="AE20" s="47"/>
      <c r="AF20" s="47"/>
      <c r="AG20" s="47"/>
      <c r="AH20" s="15"/>
      <c r="AJ20" s="10"/>
      <c r="AK20" s="1"/>
      <c r="AN20" s="1"/>
      <c r="AR20" s="1"/>
      <c r="AW20" s="2"/>
      <c r="AX20" s="8"/>
      <c r="BB20" s="8"/>
    </row>
    <row r="21" spans="1:58" ht="15">
      <c r="A21" s="4"/>
      <c r="C21" s="51"/>
      <c r="D21" s="16"/>
      <c r="E21" s="37" t="str">
        <f>B10</f>
        <v>Die Stricher</v>
      </c>
      <c r="F21" s="26" t="s">
        <v>0</v>
      </c>
      <c r="G21" s="38" t="str">
        <f>B5</f>
        <v>LH Kicker 1</v>
      </c>
      <c r="H21" s="51"/>
      <c r="I21" s="39">
        <v>8</v>
      </c>
      <c r="J21" s="26" t="s">
        <v>0</v>
      </c>
      <c r="K21" s="40">
        <v>16</v>
      </c>
      <c r="L21" s="47"/>
      <c r="M21" s="41" t="str">
        <f>IF(I21&gt;K21,"2","0")</f>
        <v>0</v>
      </c>
      <c r="N21" s="58"/>
      <c r="O21" s="42" t="str">
        <f>IF(K21&gt;I21,"2","0")</f>
        <v>2</v>
      </c>
      <c r="P21" s="47"/>
      <c r="Q21" s="39">
        <v>49</v>
      </c>
      <c r="R21" s="26" t="s">
        <v>0</v>
      </c>
      <c r="S21" s="40">
        <v>74</v>
      </c>
      <c r="T21" s="16"/>
      <c r="U21" s="47"/>
      <c r="V21" s="47"/>
      <c r="W21" s="50"/>
      <c r="X21" s="47"/>
      <c r="Y21" s="47"/>
      <c r="Z21" s="47"/>
      <c r="AA21" s="47"/>
      <c r="AB21" s="47"/>
      <c r="AC21" s="47"/>
      <c r="AD21" s="46"/>
      <c r="AE21" s="47"/>
      <c r="AF21" s="47"/>
      <c r="AG21" s="47"/>
      <c r="AH21" s="15"/>
      <c r="AJ21" s="5"/>
      <c r="BE21" s="2">
        <f>COUNTIF(I21,"&gt;=0")</f>
        <v>1</v>
      </c>
      <c r="BF21">
        <f>COUNTIF(K21,"&gt;=0")</f>
        <v>1</v>
      </c>
    </row>
    <row r="22" spans="1:54" ht="7.5" customHeight="1">
      <c r="A22" s="4"/>
      <c r="B22" s="12"/>
      <c r="C22" s="51"/>
      <c r="D22" s="16"/>
      <c r="E22" s="52"/>
      <c r="F22" s="51"/>
      <c r="G22" s="53"/>
      <c r="H22" s="51"/>
      <c r="I22" s="54"/>
      <c r="J22" s="47"/>
      <c r="K22" s="55"/>
      <c r="L22" s="47"/>
      <c r="M22" s="56"/>
      <c r="N22" s="48"/>
      <c r="O22" s="57"/>
      <c r="P22" s="47"/>
      <c r="Q22" s="54"/>
      <c r="R22" s="47"/>
      <c r="S22" s="57"/>
      <c r="T22" s="16"/>
      <c r="U22" s="47"/>
      <c r="V22" s="47"/>
      <c r="W22" s="50"/>
      <c r="X22" s="50"/>
      <c r="Y22" s="47"/>
      <c r="Z22" s="47"/>
      <c r="AA22" s="47"/>
      <c r="AB22" s="47"/>
      <c r="AC22" s="47"/>
      <c r="AD22" s="46"/>
      <c r="AE22" s="47"/>
      <c r="AF22" s="47"/>
      <c r="AG22" s="47"/>
      <c r="AH22" s="15"/>
      <c r="AJ22" s="10"/>
      <c r="AK22" s="1"/>
      <c r="AN22" s="1"/>
      <c r="AR22" s="1"/>
      <c r="AW22" s="2"/>
      <c r="AX22" s="8"/>
      <c r="BB22" s="8"/>
    </row>
    <row r="23" spans="1:58" ht="15">
      <c r="A23" s="4"/>
      <c r="C23" s="51"/>
      <c r="D23" s="16"/>
      <c r="E23" s="37" t="str">
        <f>B11</f>
        <v>LH Kicker 3</v>
      </c>
      <c r="F23" s="26" t="s">
        <v>0</v>
      </c>
      <c r="G23" s="38" t="str">
        <f>B6</f>
        <v>KMA Kicker</v>
      </c>
      <c r="H23" s="51"/>
      <c r="I23" s="39">
        <v>22</v>
      </c>
      <c r="J23" s="26" t="s">
        <v>0</v>
      </c>
      <c r="K23" s="40">
        <v>2</v>
      </c>
      <c r="L23" s="47"/>
      <c r="M23" s="41" t="str">
        <f>IF(I23&gt;K23,"2","0")</f>
        <v>2</v>
      </c>
      <c r="N23" s="58"/>
      <c r="O23" s="42" t="str">
        <f>IF(K23&gt;I23,"2","0")</f>
        <v>0</v>
      </c>
      <c r="P23" s="47"/>
      <c r="Q23" s="39">
        <v>80</v>
      </c>
      <c r="R23" s="26" t="s">
        <v>0</v>
      </c>
      <c r="S23" s="40">
        <v>44</v>
      </c>
      <c r="T23" s="16"/>
      <c r="U23" s="47"/>
      <c r="V23" s="47"/>
      <c r="W23" s="50"/>
      <c r="X23" s="47"/>
      <c r="Y23" s="47"/>
      <c r="Z23" s="47"/>
      <c r="AA23" s="47"/>
      <c r="AB23" s="47"/>
      <c r="AC23" s="47"/>
      <c r="AD23" s="46"/>
      <c r="AE23" s="47"/>
      <c r="AF23" s="47"/>
      <c r="AG23" s="47"/>
      <c r="AH23" s="15"/>
      <c r="AJ23" s="5"/>
      <c r="BE23" s="2">
        <f>COUNTIF(I23,"&gt;=0")</f>
        <v>1</v>
      </c>
      <c r="BF23">
        <f>COUNTIF(K23,"&gt;=0")</f>
        <v>1</v>
      </c>
    </row>
    <row r="24" spans="1:54" ht="7.5" customHeight="1">
      <c r="A24" s="4"/>
      <c r="B24" s="12"/>
      <c r="C24" s="51"/>
      <c r="D24" s="16"/>
      <c r="E24" s="52"/>
      <c r="F24" s="51"/>
      <c r="G24" s="53"/>
      <c r="H24" s="51"/>
      <c r="I24" s="54"/>
      <c r="J24" s="47"/>
      <c r="K24" s="55"/>
      <c r="L24" s="47"/>
      <c r="M24" s="56"/>
      <c r="N24" s="48"/>
      <c r="O24" s="57"/>
      <c r="P24" s="47"/>
      <c r="Q24" s="54"/>
      <c r="R24" s="47"/>
      <c r="S24" s="57"/>
      <c r="T24" s="16"/>
      <c r="U24" s="47"/>
      <c r="V24" s="47"/>
      <c r="W24" s="50"/>
      <c r="X24" s="50"/>
      <c r="Y24" s="47"/>
      <c r="Z24" s="47"/>
      <c r="AA24" s="47"/>
      <c r="AB24" s="47"/>
      <c r="AC24" s="47"/>
      <c r="AD24" s="46"/>
      <c r="AE24" s="47"/>
      <c r="AF24" s="47"/>
      <c r="AG24" s="47"/>
      <c r="AH24" s="15"/>
      <c r="AJ24" s="10"/>
      <c r="AK24" s="1"/>
      <c r="AN24" s="1"/>
      <c r="AR24" s="1"/>
      <c r="AW24" s="2"/>
      <c r="AX24" s="8"/>
      <c r="BB24" s="8"/>
    </row>
    <row r="25" spans="1:58" ht="15">
      <c r="A25" s="4"/>
      <c r="C25" s="51"/>
      <c r="D25" s="16"/>
      <c r="E25" s="37" t="str">
        <f>B5</f>
        <v>LH Kicker 1</v>
      </c>
      <c r="F25" s="26" t="s">
        <v>0</v>
      </c>
      <c r="G25" s="38" t="str">
        <f>B7</f>
        <v>LH Kicker 2</v>
      </c>
      <c r="H25" s="51"/>
      <c r="I25" s="39">
        <v>16</v>
      </c>
      <c r="J25" s="26" t="s">
        <v>0</v>
      </c>
      <c r="K25" s="40">
        <v>8</v>
      </c>
      <c r="L25" s="47"/>
      <c r="M25" s="41" t="str">
        <f>IF(I25&gt;K25,"2","0")</f>
        <v>2</v>
      </c>
      <c r="N25" s="58"/>
      <c r="O25" s="42" t="str">
        <f>IF(K25&gt;I25,"2","0")</f>
        <v>0</v>
      </c>
      <c r="P25" s="47"/>
      <c r="Q25" s="39">
        <v>77</v>
      </c>
      <c r="R25" s="26" t="s">
        <v>0</v>
      </c>
      <c r="S25" s="40">
        <v>60</v>
      </c>
      <c r="T25" s="16"/>
      <c r="U25" s="47"/>
      <c r="V25" s="47"/>
      <c r="W25" s="50"/>
      <c r="X25" s="47"/>
      <c r="Y25" s="47"/>
      <c r="Z25" s="47"/>
      <c r="AA25" s="47"/>
      <c r="AB25" s="47"/>
      <c r="AC25" s="47"/>
      <c r="AD25" s="46"/>
      <c r="AE25" s="47"/>
      <c r="AF25" s="47"/>
      <c r="AG25" s="47"/>
      <c r="AH25" s="15"/>
      <c r="AJ25" s="5"/>
      <c r="BE25" s="2">
        <f>COUNTIF(I25,"&gt;=0")</f>
        <v>1</v>
      </c>
      <c r="BF25">
        <f>COUNTIF(K25,"&gt;=0")</f>
        <v>1</v>
      </c>
    </row>
    <row r="26" spans="1:54" ht="7.5" customHeight="1">
      <c r="A26" s="4"/>
      <c r="B26" s="12"/>
      <c r="C26" s="51"/>
      <c r="D26" s="16"/>
      <c r="E26" s="52"/>
      <c r="F26" s="51"/>
      <c r="G26" s="53"/>
      <c r="H26" s="51"/>
      <c r="I26" s="54"/>
      <c r="J26" s="47"/>
      <c r="K26" s="55"/>
      <c r="L26" s="47"/>
      <c r="M26" s="56"/>
      <c r="N26" s="48"/>
      <c r="O26" s="57"/>
      <c r="P26" s="47"/>
      <c r="Q26" s="54"/>
      <c r="R26" s="47"/>
      <c r="S26" s="57"/>
      <c r="T26" s="16"/>
      <c r="U26" s="47"/>
      <c r="V26" s="47"/>
      <c r="W26" s="50"/>
      <c r="X26" s="50"/>
      <c r="Y26" s="47"/>
      <c r="Z26" s="47"/>
      <c r="AA26" s="47"/>
      <c r="AB26" s="47"/>
      <c r="AC26" s="47"/>
      <c r="AD26" s="46"/>
      <c r="AE26" s="47"/>
      <c r="AF26" s="47"/>
      <c r="AG26" s="47"/>
      <c r="AH26" s="15"/>
      <c r="AJ26" s="10"/>
      <c r="AK26" s="1"/>
      <c r="AN26" s="1"/>
      <c r="AR26" s="1"/>
      <c r="AW26" s="2"/>
      <c r="AX26" s="8"/>
      <c r="BB26" s="8"/>
    </row>
    <row r="27" spans="1:58" ht="15">
      <c r="A27" s="4"/>
      <c r="C27" s="51"/>
      <c r="D27" s="16"/>
      <c r="E27" s="37" t="str">
        <f>B6</f>
        <v>KMA Kicker</v>
      </c>
      <c r="F27" s="26" t="s">
        <v>0</v>
      </c>
      <c r="G27" s="38" t="str">
        <f>B9</f>
        <v>Kreuzritter</v>
      </c>
      <c r="H27" s="51"/>
      <c r="I27" s="39">
        <v>24</v>
      </c>
      <c r="J27" s="26" t="s">
        <v>0</v>
      </c>
      <c r="K27" s="40">
        <v>0</v>
      </c>
      <c r="L27" s="47"/>
      <c r="M27" s="41" t="str">
        <f>IF(I27&gt;K27,"2","0")</f>
        <v>2</v>
      </c>
      <c r="N27" s="58"/>
      <c r="O27" s="42" t="str">
        <f>IF(K27&gt;I27,"2","0")</f>
        <v>0</v>
      </c>
      <c r="P27" s="47"/>
      <c r="Q27" s="39">
        <v>84</v>
      </c>
      <c r="R27" s="26" t="s">
        <v>0</v>
      </c>
      <c r="S27" s="40">
        <v>0</v>
      </c>
      <c r="T27" s="16"/>
      <c r="U27" s="47"/>
      <c r="V27" s="47"/>
      <c r="W27" s="50"/>
      <c r="X27" s="47"/>
      <c r="Y27" s="47"/>
      <c r="Z27" s="47"/>
      <c r="AA27" s="47"/>
      <c r="AB27" s="47"/>
      <c r="AC27" s="47"/>
      <c r="AD27" s="46"/>
      <c r="AE27" s="47"/>
      <c r="AF27" s="47"/>
      <c r="AG27" s="47"/>
      <c r="AH27" s="15"/>
      <c r="AJ27" s="5"/>
      <c r="BE27" s="2">
        <f>COUNTIF(I27,"&gt;=0")</f>
        <v>1</v>
      </c>
      <c r="BF27">
        <f>COUNTIF(K27,"&gt;=0")</f>
        <v>1</v>
      </c>
    </row>
    <row r="28" spans="1:54" ht="7.5" customHeight="1">
      <c r="A28" s="4"/>
      <c r="B28" s="12"/>
      <c r="C28" s="51"/>
      <c r="D28" s="16"/>
      <c r="E28" s="52"/>
      <c r="F28" s="51"/>
      <c r="G28" s="53"/>
      <c r="H28" s="51"/>
      <c r="I28" s="54"/>
      <c r="J28" s="47"/>
      <c r="K28" s="55"/>
      <c r="L28" s="47"/>
      <c r="M28" s="56"/>
      <c r="N28" s="48"/>
      <c r="O28" s="57"/>
      <c r="P28" s="47"/>
      <c r="Q28" s="54"/>
      <c r="R28" s="47"/>
      <c r="S28" s="57"/>
      <c r="T28" s="16"/>
      <c r="U28" s="47"/>
      <c r="V28" s="47"/>
      <c r="W28" s="50"/>
      <c r="X28" s="50"/>
      <c r="Y28" s="47"/>
      <c r="Z28" s="47"/>
      <c r="AA28" s="47"/>
      <c r="AB28" s="47"/>
      <c r="AC28" s="47"/>
      <c r="AD28" s="46"/>
      <c r="AE28" s="47"/>
      <c r="AF28" s="47"/>
      <c r="AG28" s="47"/>
      <c r="AH28" s="15"/>
      <c r="AJ28" s="10"/>
      <c r="AK28" s="1"/>
      <c r="AN28" s="1"/>
      <c r="AR28" s="1"/>
      <c r="AW28" s="2"/>
      <c r="AX28" s="8"/>
      <c r="BB28" s="8"/>
    </row>
    <row r="29" spans="1:58" ht="15">
      <c r="A29" s="4"/>
      <c r="C29" s="51"/>
      <c r="D29" s="16"/>
      <c r="E29" s="37" t="str">
        <f>B7</f>
        <v>LH Kicker 2</v>
      </c>
      <c r="F29" s="26" t="s">
        <v>0</v>
      </c>
      <c r="G29" s="38" t="str">
        <f>B10</f>
        <v>Die Stricher</v>
      </c>
      <c r="H29" s="51"/>
      <c r="I29" s="39">
        <v>14</v>
      </c>
      <c r="J29" s="26" t="s">
        <v>0</v>
      </c>
      <c r="K29" s="40">
        <v>10</v>
      </c>
      <c r="L29" s="47"/>
      <c r="M29" s="41" t="str">
        <f>IF(I29&gt;K29,"2","0")</f>
        <v>2</v>
      </c>
      <c r="N29" s="58"/>
      <c r="O29" s="42" t="str">
        <f>IF(K29&gt;I29,"2","0")</f>
        <v>0</v>
      </c>
      <c r="P29" s="47"/>
      <c r="Q29" s="39">
        <v>69</v>
      </c>
      <c r="R29" s="26" t="s">
        <v>0</v>
      </c>
      <c r="S29" s="40">
        <v>67</v>
      </c>
      <c r="T29" s="16"/>
      <c r="U29" s="47"/>
      <c r="V29" s="47"/>
      <c r="W29" s="50"/>
      <c r="X29" s="47"/>
      <c r="Y29" s="47"/>
      <c r="Z29" s="47"/>
      <c r="AA29" s="47"/>
      <c r="AB29" s="47"/>
      <c r="AC29" s="47"/>
      <c r="AD29" s="46"/>
      <c r="AE29" s="47"/>
      <c r="AF29" s="47"/>
      <c r="AG29" s="47"/>
      <c r="AH29" s="15"/>
      <c r="AJ29" s="5"/>
      <c r="BE29" s="2">
        <f>COUNTIF(I29,"&gt;=0")</f>
        <v>1</v>
      </c>
      <c r="BF29">
        <f>COUNTIF(K29,"&gt;=0")</f>
        <v>1</v>
      </c>
    </row>
    <row r="30" spans="1:54" ht="7.5" customHeight="1">
      <c r="A30" s="4"/>
      <c r="B30" s="12"/>
      <c r="C30" s="51"/>
      <c r="D30" s="16"/>
      <c r="E30" s="52"/>
      <c r="F30" s="51"/>
      <c r="G30" s="53"/>
      <c r="H30" s="51"/>
      <c r="I30" s="54"/>
      <c r="J30" s="47"/>
      <c r="K30" s="55"/>
      <c r="L30" s="47"/>
      <c r="M30" s="56"/>
      <c r="N30" s="48"/>
      <c r="O30" s="57"/>
      <c r="P30" s="47"/>
      <c r="Q30" s="54"/>
      <c r="R30" s="47"/>
      <c r="S30" s="57"/>
      <c r="T30" s="16"/>
      <c r="U30" s="47"/>
      <c r="V30" s="47"/>
      <c r="W30" s="50"/>
      <c r="X30" s="50"/>
      <c r="Y30" s="47"/>
      <c r="Z30" s="47"/>
      <c r="AA30" s="47"/>
      <c r="AB30" s="47"/>
      <c r="AC30" s="47"/>
      <c r="AD30" s="46"/>
      <c r="AE30" s="47"/>
      <c r="AF30" s="47"/>
      <c r="AG30" s="47"/>
      <c r="AH30" s="15"/>
      <c r="AJ30" s="10"/>
      <c r="AK30" s="1"/>
      <c r="AN30" s="1"/>
      <c r="AR30" s="1"/>
      <c r="AW30" s="2"/>
      <c r="AX30" s="8"/>
      <c r="BB30" s="8"/>
    </row>
    <row r="31" spans="1:58" ht="15">
      <c r="A31" s="4"/>
      <c r="C31" s="51"/>
      <c r="D31" s="16"/>
      <c r="E31" s="37" t="str">
        <f>B8</f>
        <v>CF Kicker</v>
      </c>
      <c r="F31" s="26" t="s">
        <v>0</v>
      </c>
      <c r="G31" s="38" t="str">
        <f>B11</f>
        <v>LH Kicker 3</v>
      </c>
      <c r="H31" s="51"/>
      <c r="I31" s="39">
        <v>18</v>
      </c>
      <c r="J31" s="26" t="s">
        <v>0</v>
      </c>
      <c r="K31" s="40">
        <v>6</v>
      </c>
      <c r="L31" s="47"/>
      <c r="M31" s="41" t="str">
        <f>IF(I31&gt;K31,"2","0")</f>
        <v>2</v>
      </c>
      <c r="N31" s="58"/>
      <c r="O31" s="42" t="str">
        <f>IF(K31&gt;I31,"2","0")</f>
        <v>0</v>
      </c>
      <c r="P31" s="47"/>
      <c r="Q31" s="39">
        <v>76</v>
      </c>
      <c r="R31" s="26" t="s">
        <v>0</v>
      </c>
      <c r="S31" s="40">
        <v>45</v>
      </c>
      <c r="T31" s="16"/>
      <c r="U31" s="47"/>
      <c r="V31" s="47"/>
      <c r="W31" s="50"/>
      <c r="X31" s="47"/>
      <c r="Y31" s="47"/>
      <c r="Z31" s="47"/>
      <c r="AA31" s="47"/>
      <c r="AB31" s="47"/>
      <c r="AC31" s="47"/>
      <c r="AD31" s="46"/>
      <c r="AE31" s="47"/>
      <c r="AF31" s="47"/>
      <c r="AG31" s="47"/>
      <c r="AH31" s="15"/>
      <c r="AJ31" s="5"/>
      <c r="BE31" s="2">
        <f>COUNTIF(I31,"&gt;=0")</f>
        <v>1</v>
      </c>
      <c r="BF31">
        <f>COUNTIF(K31,"&gt;=0")</f>
        <v>1</v>
      </c>
    </row>
    <row r="32" spans="1:54" ht="7.5" customHeight="1">
      <c r="A32" s="4"/>
      <c r="B32" s="12"/>
      <c r="C32" s="51"/>
      <c r="D32" s="16"/>
      <c r="E32" s="52"/>
      <c r="F32" s="51"/>
      <c r="G32" s="53"/>
      <c r="H32" s="51"/>
      <c r="I32" s="54"/>
      <c r="J32" s="47"/>
      <c r="K32" s="55"/>
      <c r="L32" s="47"/>
      <c r="M32" s="56"/>
      <c r="N32" s="48"/>
      <c r="O32" s="57"/>
      <c r="P32" s="47"/>
      <c r="Q32" s="54"/>
      <c r="R32" s="47"/>
      <c r="S32" s="57"/>
      <c r="T32" s="16"/>
      <c r="U32" s="47"/>
      <c r="V32" s="47"/>
      <c r="W32" s="50"/>
      <c r="X32" s="50"/>
      <c r="Y32" s="47"/>
      <c r="Z32" s="47"/>
      <c r="AA32" s="47"/>
      <c r="AB32" s="47"/>
      <c r="AC32" s="47"/>
      <c r="AD32" s="46"/>
      <c r="AE32" s="47"/>
      <c r="AF32" s="47"/>
      <c r="AG32" s="47"/>
      <c r="AH32" s="15"/>
      <c r="AJ32" s="10"/>
      <c r="AK32" s="1"/>
      <c r="AN32" s="1"/>
      <c r="AR32" s="1"/>
      <c r="AW32" s="2"/>
      <c r="AX32" s="8"/>
      <c r="BB32" s="8"/>
    </row>
    <row r="33" spans="1:58" ht="15">
      <c r="A33" s="4"/>
      <c r="C33" s="51"/>
      <c r="D33" s="16"/>
      <c r="E33" s="37" t="str">
        <f>B5</f>
        <v>LH Kicker 1</v>
      </c>
      <c r="F33" s="26" t="s">
        <v>0</v>
      </c>
      <c r="G33" s="38" t="str">
        <f>B9</f>
        <v>Kreuzritter</v>
      </c>
      <c r="H33" s="51"/>
      <c r="I33" s="39">
        <v>24</v>
      </c>
      <c r="J33" s="26" t="s">
        <v>0</v>
      </c>
      <c r="K33" s="40">
        <v>0</v>
      </c>
      <c r="L33" s="47"/>
      <c r="M33" s="41" t="str">
        <f>IF(I33&gt;K33,"2","0")</f>
        <v>2</v>
      </c>
      <c r="N33" s="58"/>
      <c r="O33" s="42" t="str">
        <f>IF(K33&gt;I33,"2","0")</f>
        <v>0</v>
      </c>
      <c r="P33" s="47"/>
      <c r="Q33" s="39">
        <v>84</v>
      </c>
      <c r="R33" s="26" t="s">
        <v>0</v>
      </c>
      <c r="S33" s="40">
        <v>0</v>
      </c>
      <c r="T33" s="16"/>
      <c r="U33" s="47"/>
      <c r="V33" s="47"/>
      <c r="W33" s="50"/>
      <c r="X33" s="47"/>
      <c r="Y33" s="47"/>
      <c r="Z33" s="47"/>
      <c r="AA33" s="47"/>
      <c r="AB33" s="47"/>
      <c r="AC33" s="47"/>
      <c r="AD33" s="46"/>
      <c r="AE33" s="47"/>
      <c r="AF33" s="47"/>
      <c r="AG33" s="47"/>
      <c r="AH33" s="15"/>
      <c r="AJ33" s="5"/>
      <c r="BE33" s="2">
        <f>COUNTIF(I33,"&gt;=0")</f>
        <v>1</v>
      </c>
      <c r="BF33">
        <f>COUNTIF(K33,"&gt;=0")</f>
        <v>1</v>
      </c>
    </row>
    <row r="34" spans="1:54" ht="7.5" customHeight="1">
      <c r="A34" s="4"/>
      <c r="B34" s="12"/>
      <c r="C34" s="51"/>
      <c r="D34" s="16"/>
      <c r="E34" s="52"/>
      <c r="F34" s="51"/>
      <c r="G34" s="53"/>
      <c r="H34" s="51"/>
      <c r="I34" s="54"/>
      <c r="J34" s="47"/>
      <c r="K34" s="55"/>
      <c r="L34" s="47"/>
      <c r="M34" s="56"/>
      <c r="N34" s="48"/>
      <c r="O34" s="57"/>
      <c r="P34" s="47"/>
      <c r="Q34" s="54"/>
      <c r="R34" s="47"/>
      <c r="S34" s="57"/>
      <c r="T34" s="16"/>
      <c r="U34" s="47"/>
      <c r="V34" s="47"/>
      <c r="W34" s="50"/>
      <c r="X34" s="50"/>
      <c r="Y34" s="47"/>
      <c r="Z34" s="47"/>
      <c r="AA34" s="47"/>
      <c r="AB34" s="47"/>
      <c r="AC34" s="47"/>
      <c r="AD34" s="46"/>
      <c r="AE34" s="47"/>
      <c r="AF34" s="47"/>
      <c r="AG34" s="47"/>
      <c r="AH34" s="15"/>
      <c r="AJ34" s="10"/>
      <c r="AK34" s="1"/>
      <c r="AN34" s="1"/>
      <c r="AR34" s="1"/>
      <c r="AW34" s="2"/>
      <c r="AX34" s="8"/>
      <c r="BB34" s="8"/>
    </row>
    <row r="35" spans="1:58" ht="15">
      <c r="A35" s="4"/>
      <c r="C35" s="51"/>
      <c r="D35" s="16"/>
      <c r="E35" s="37" t="str">
        <f>B6</f>
        <v>KMA Kicker</v>
      </c>
      <c r="F35" s="26" t="s">
        <v>0</v>
      </c>
      <c r="G35" s="38" t="str">
        <f>B10</f>
        <v>Die Stricher</v>
      </c>
      <c r="H35" s="51"/>
      <c r="I35" s="39">
        <v>8</v>
      </c>
      <c r="J35" s="26" t="s">
        <v>0</v>
      </c>
      <c r="K35" s="40">
        <v>16</v>
      </c>
      <c r="L35" s="47"/>
      <c r="M35" s="41" t="str">
        <f>IF(I35&gt;K35,"2","0")</f>
        <v>0</v>
      </c>
      <c r="N35" s="58"/>
      <c r="O35" s="42" t="str">
        <f>IF(K35&gt;I35,"2","0")</f>
        <v>2</v>
      </c>
      <c r="P35" s="47"/>
      <c r="Q35" s="39">
        <v>54</v>
      </c>
      <c r="R35" s="26" t="s">
        <v>0</v>
      </c>
      <c r="S35" s="40">
        <v>76</v>
      </c>
      <c r="T35" s="16"/>
      <c r="U35" s="47"/>
      <c r="V35" s="47"/>
      <c r="W35" s="50"/>
      <c r="X35" s="47"/>
      <c r="Y35" s="47"/>
      <c r="Z35" s="47"/>
      <c r="AA35" s="47"/>
      <c r="AB35" s="47"/>
      <c r="AC35" s="47"/>
      <c r="AD35" s="46"/>
      <c r="AE35" s="47"/>
      <c r="AF35" s="47"/>
      <c r="AG35" s="47"/>
      <c r="AH35" s="15"/>
      <c r="AJ35" s="5"/>
      <c r="BE35" s="2">
        <f>COUNTIF(I35,"&gt;=0")</f>
        <v>1</v>
      </c>
      <c r="BF35">
        <f>COUNTIF(K35,"&gt;=0")</f>
        <v>1</v>
      </c>
    </row>
    <row r="36" spans="1:54" ht="7.5" customHeight="1">
      <c r="A36" s="4"/>
      <c r="B36" s="12"/>
      <c r="C36" s="51"/>
      <c r="D36" s="16"/>
      <c r="E36" s="52"/>
      <c r="F36" s="51"/>
      <c r="G36" s="53"/>
      <c r="H36" s="51"/>
      <c r="I36" s="54"/>
      <c r="J36" s="47"/>
      <c r="K36" s="55"/>
      <c r="L36" s="47"/>
      <c r="M36" s="56"/>
      <c r="N36" s="48"/>
      <c r="O36" s="57"/>
      <c r="P36" s="47"/>
      <c r="Q36" s="54"/>
      <c r="R36" s="47"/>
      <c r="S36" s="57"/>
      <c r="T36" s="16"/>
      <c r="U36" s="47"/>
      <c r="V36" s="47"/>
      <c r="W36" s="50"/>
      <c r="X36" s="50"/>
      <c r="Y36" s="47"/>
      <c r="Z36" s="47"/>
      <c r="AA36" s="47"/>
      <c r="AB36" s="47"/>
      <c r="AC36" s="47"/>
      <c r="AD36" s="46"/>
      <c r="AE36" s="47"/>
      <c r="AF36" s="47"/>
      <c r="AG36" s="47"/>
      <c r="AH36" s="15"/>
      <c r="AJ36" s="10"/>
      <c r="AK36" s="1"/>
      <c r="AN36" s="1"/>
      <c r="AR36" s="1"/>
      <c r="AW36" s="2"/>
      <c r="AX36" s="8"/>
      <c r="BB36" s="8"/>
    </row>
    <row r="37" spans="1:58" ht="15">
      <c r="A37" s="4"/>
      <c r="C37" s="51"/>
      <c r="D37" s="16"/>
      <c r="E37" s="37" t="str">
        <f>B7</f>
        <v>LH Kicker 2</v>
      </c>
      <c r="F37" s="26" t="s">
        <v>0</v>
      </c>
      <c r="G37" s="38" t="str">
        <f>B11</f>
        <v>LH Kicker 3</v>
      </c>
      <c r="H37" s="51"/>
      <c r="I37" s="39">
        <v>18</v>
      </c>
      <c r="J37" s="26" t="s">
        <v>0</v>
      </c>
      <c r="K37" s="40">
        <v>6</v>
      </c>
      <c r="L37" s="47"/>
      <c r="M37" s="41" t="str">
        <f>IF(I37&gt;K37,"2","0")</f>
        <v>2</v>
      </c>
      <c r="N37" s="58"/>
      <c r="O37" s="42" t="str">
        <f>IF(K37&gt;I37,"2","0")</f>
        <v>0</v>
      </c>
      <c r="P37" s="47"/>
      <c r="Q37" s="39">
        <v>79</v>
      </c>
      <c r="R37" s="26" t="s">
        <v>0</v>
      </c>
      <c r="S37" s="40">
        <v>47</v>
      </c>
      <c r="T37" s="16"/>
      <c r="U37" s="47"/>
      <c r="V37" s="47"/>
      <c r="W37" s="50"/>
      <c r="X37" s="47"/>
      <c r="Y37" s="47"/>
      <c r="Z37" s="47"/>
      <c r="AA37" s="47"/>
      <c r="AB37" s="47"/>
      <c r="AC37" s="47"/>
      <c r="AD37" s="46"/>
      <c r="AE37" s="47"/>
      <c r="AF37" s="47"/>
      <c r="AG37" s="47"/>
      <c r="AH37" s="15"/>
      <c r="AJ37" s="5"/>
      <c r="BE37" s="2">
        <f>COUNTIF(I37,"&gt;=0")</f>
        <v>1</v>
      </c>
      <c r="BF37">
        <f>COUNTIF(K37,"&gt;=0")</f>
        <v>1</v>
      </c>
    </row>
    <row r="38" spans="1:54" ht="7.5" customHeight="1">
      <c r="A38" s="4"/>
      <c r="B38" s="12"/>
      <c r="C38" s="51"/>
      <c r="D38" s="16"/>
      <c r="E38" s="52"/>
      <c r="F38" s="51"/>
      <c r="G38" s="53"/>
      <c r="H38" s="51"/>
      <c r="I38" s="54"/>
      <c r="J38" s="47"/>
      <c r="K38" s="55"/>
      <c r="L38" s="47"/>
      <c r="M38" s="56"/>
      <c r="N38" s="48"/>
      <c r="O38" s="57"/>
      <c r="P38" s="47"/>
      <c r="Q38" s="54"/>
      <c r="R38" s="47"/>
      <c r="S38" s="57"/>
      <c r="T38" s="16"/>
      <c r="U38" s="47"/>
      <c r="V38" s="47"/>
      <c r="W38" s="50"/>
      <c r="X38" s="50"/>
      <c r="Y38" s="47"/>
      <c r="Z38" s="47"/>
      <c r="AA38" s="47"/>
      <c r="AB38" s="47"/>
      <c r="AC38" s="47"/>
      <c r="AD38" s="46"/>
      <c r="AE38" s="47"/>
      <c r="AF38" s="47"/>
      <c r="AG38" s="47"/>
      <c r="AH38" s="15"/>
      <c r="AJ38" s="10"/>
      <c r="AK38" s="1"/>
      <c r="AN38" s="1"/>
      <c r="AR38" s="1"/>
      <c r="AW38" s="2"/>
      <c r="AX38" s="8"/>
      <c r="BB38" s="8"/>
    </row>
    <row r="39" spans="1:58" ht="15">
      <c r="A39" s="4"/>
      <c r="C39" s="51"/>
      <c r="D39" s="16"/>
      <c r="E39" s="37" t="str">
        <f>B5</f>
        <v>LH Kicker 1</v>
      </c>
      <c r="F39" s="26" t="s">
        <v>0</v>
      </c>
      <c r="G39" s="38" t="str">
        <f>B8</f>
        <v>CF Kicker</v>
      </c>
      <c r="H39" s="51"/>
      <c r="I39" s="39">
        <v>18</v>
      </c>
      <c r="J39" s="26" t="s">
        <v>0</v>
      </c>
      <c r="K39" s="40">
        <v>6</v>
      </c>
      <c r="L39" s="47"/>
      <c r="M39" s="41" t="str">
        <f>IF(I39&gt;K39,"2","0")</f>
        <v>2</v>
      </c>
      <c r="N39" s="58"/>
      <c r="O39" s="42" t="str">
        <f>IF(K39&gt;I39,"2","0")</f>
        <v>0</v>
      </c>
      <c r="P39" s="47"/>
      <c r="Q39" s="39">
        <v>74</v>
      </c>
      <c r="R39" s="26" t="s">
        <v>0</v>
      </c>
      <c r="S39" s="40">
        <v>46</v>
      </c>
      <c r="T39" s="16"/>
      <c r="U39" s="47"/>
      <c r="V39" s="47"/>
      <c r="W39" s="50"/>
      <c r="X39" s="47"/>
      <c r="Y39" s="47"/>
      <c r="Z39" s="47"/>
      <c r="AA39" s="47"/>
      <c r="AB39" s="47"/>
      <c r="AC39" s="47"/>
      <c r="AD39" s="46"/>
      <c r="AE39" s="47"/>
      <c r="AF39" s="47"/>
      <c r="AG39" s="47"/>
      <c r="AH39" s="15"/>
      <c r="AJ39" s="5"/>
      <c r="BE39" s="2">
        <f>COUNTIF(I39,"&gt;=0")</f>
        <v>1</v>
      </c>
      <c r="BF39">
        <f>COUNTIF(K39,"&gt;=0")</f>
        <v>1</v>
      </c>
    </row>
    <row r="40" spans="1:54" ht="7.5" customHeight="1">
      <c r="A40" s="4"/>
      <c r="B40" s="12"/>
      <c r="C40" s="51"/>
      <c r="D40" s="16"/>
      <c r="E40" s="52"/>
      <c r="F40" s="51"/>
      <c r="G40" s="53"/>
      <c r="H40" s="51"/>
      <c r="I40" s="54"/>
      <c r="J40" s="47"/>
      <c r="K40" s="55"/>
      <c r="L40" s="47"/>
      <c r="M40" s="56"/>
      <c r="N40" s="48"/>
      <c r="O40" s="57"/>
      <c r="P40" s="47"/>
      <c r="Q40" s="54"/>
      <c r="R40" s="47"/>
      <c r="S40" s="57"/>
      <c r="T40" s="16"/>
      <c r="U40" s="47"/>
      <c r="V40" s="47"/>
      <c r="W40" s="50"/>
      <c r="X40" s="50"/>
      <c r="Y40" s="47"/>
      <c r="Z40" s="47"/>
      <c r="AA40" s="47"/>
      <c r="AB40" s="47"/>
      <c r="AC40" s="47"/>
      <c r="AD40" s="46"/>
      <c r="AE40" s="47"/>
      <c r="AF40" s="47"/>
      <c r="AG40" s="47"/>
      <c r="AH40" s="15"/>
      <c r="AJ40" s="10"/>
      <c r="AK40" s="1"/>
      <c r="AN40" s="1"/>
      <c r="AR40" s="1"/>
      <c r="AW40" s="2"/>
      <c r="AX40" s="8"/>
      <c r="BB40" s="8"/>
    </row>
    <row r="41" spans="1:58" ht="15">
      <c r="A41" s="4"/>
      <c r="C41" s="51"/>
      <c r="D41" s="16"/>
      <c r="E41" s="37" t="str">
        <f>B10</f>
        <v>Die Stricher</v>
      </c>
      <c r="F41" s="26" t="s">
        <v>0</v>
      </c>
      <c r="G41" s="38" t="str">
        <f>B11</f>
        <v>LH Kicker 3</v>
      </c>
      <c r="H41" s="51"/>
      <c r="I41" s="39">
        <v>18</v>
      </c>
      <c r="J41" s="26" t="s">
        <v>0</v>
      </c>
      <c r="K41" s="40">
        <v>6</v>
      </c>
      <c r="L41" s="47"/>
      <c r="M41" s="41" t="str">
        <f>IF(I41&gt;K41,"2","0")</f>
        <v>2</v>
      </c>
      <c r="N41" s="58"/>
      <c r="O41" s="42" t="str">
        <f>IF(K41&gt;I41,"2","0")</f>
        <v>0</v>
      </c>
      <c r="P41" s="47"/>
      <c r="Q41" s="39">
        <v>79</v>
      </c>
      <c r="R41" s="26" t="s">
        <v>0</v>
      </c>
      <c r="S41" s="40">
        <v>53</v>
      </c>
      <c r="T41" s="16"/>
      <c r="U41" s="47"/>
      <c r="V41" s="47"/>
      <c r="W41" s="50"/>
      <c r="X41" s="47"/>
      <c r="Y41" s="47"/>
      <c r="Z41" s="47"/>
      <c r="AA41" s="47"/>
      <c r="AB41" s="47"/>
      <c r="AC41" s="47"/>
      <c r="AD41" s="46"/>
      <c r="AE41" s="47"/>
      <c r="AF41" s="47"/>
      <c r="AG41" s="47"/>
      <c r="AH41" s="15"/>
      <c r="AJ41" s="5"/>
      <c r="BE41" s="2">
        <f>COUNTIF(I41,"&gt;=0")</f>
        <v>1</v>
      </c>
      <c r="BF41">
        <f>COUNTIF(K41,"&gt;=0")</f>
        <v>1</v>
      </c>
    </row>
    <row r="42" spans="1:54" ht="7.5" customHeight="1">
      <c r="A42" s="4"/>
      <c r="B42" s="12"/>
      <c r="C42" s="51"/>
      <c r="D42" s="16"/>
      <c r="E42" s="52"/>
      <c r="F42" s="51"/>
      <c r="G42" s="53"/>
      <c r="H42" s="51"/>
      <c r="I42" s="54"/>
      <c r="J42" s="47"/>
      <c r="K42" s="55"/>
      <c r="L42" s="47"/>
      <c r="M42" s="56"/>
      <c r="N42" s="48"/>
      <c r="O42" s="57"/>
      <c r="P42" s="47"/>
      <c r="Q42" s="54"/>
      <c r="R42" s="47"/>
      <c r="S42" s="57"/>
      <c r="T42" s="16"/>
      <c r="U42" s="47"/>
      <c r="V42" s="47"/>
      <c r="W42" s="50"/>
      <c r="X42" s="50"/>
      <c r="Y42" s="47"/>
      <c r="Z42" s="47"/>
      <c r="AA42" s="47"/>
      <c r="AB42" s="47"/>
      <c r="AC42" s="47"/>
      <c r="AD42" s="46"/>
      <c r="AE42" s="47"/>
      <c r="AF42" s="47"/>
      <c r="AG42" s="47"/>
      <c r="AH42" s="15"/>
      <c r="AJ42" s="10"/>
      <c r="AK42" s="1"/>
      <c r="AN42" s="1"/>
      <c r="AR42" s="1"/>
      <c r="AW42" s="2"/>
      <c r="AX42" s="8"/>
      <c r="BB42" s="8"/>
    </row>
    <row r="43" spans="1:58" ht="15">
      <c r="A43" s="4"/>
      <c r="C43" s="51"/>
      <c r="D43" s="16"/>
      <c r="E43" s="37" t="str">
        <f>B7</f>
        <v>LH Kicker 2</v>
      </c>
      <c r="F43" s="26" t="s">
        <v>0</v>
      </c>
      <c r="G43" s="38" t="str">
        <f>B6</f>
        <v>KMA Kicker</v>
      </c>
      <c r="H43" s="51"/>
      <c r="I43" s="39">
        <v>18</v>
      </c>
      <c r="J43" s="26" t="s">
        <v>0</v>
      </c>
      <c r="K43" s="40">
        <v>6</v>
      </c>
      <c r="L43" s="47"/>
      <c r="M43" s="41" t="str">
        <f>IF(I43&gt;K43,"2","0")</f>
        <v>2</v>
      </c>
      <c r="N43" s="58"/>
      <c r="O43" s="42" t="str">
        <f>IF(K43&gt;I43,"2","0")</f>
        <v>0</v>
      </c>
      <c r="P43" s="47"/>
      <c r="Q43" s="39">
        <v>78</v>
      </c>
      <c r="R43" s="26" t="s">
        <v>0</v>
      </c>
      <c r="S43" s="40">
        <v>45</v>
      </c>
      <c r="T43" s="16"/>
      <c r="U43" s="47"/>
      <c r="V43" s="47"/>
      <c r="W43" s="50"/>
      <c r="X43" s="47"/>
      <c r="Y43" s="47"/>
      <c r="Z43" s="47"/>
      <c r="AA43" s="47"/>
      <c r="AB43" s="47"/>
      <c r="AC43" s="47"/>
      <c r="AD43" s="46"/>
      <c r="AE43" s="47"/>
      <c r="AF43" s="47"/>
      <c r="AG43" s="47"/>
      <c r="AH43" s="15"/>
      <c r="AJ43" s="5"/>
      <c r="BE43" s="2">
        <f>COUNTIF(I43,"&gt;=0")</f>
        <v>1</v>
      </c>
      <c r="BF43">
        <f>COUNTIF(K43,"&gt;=0")</f>
        <v>1</v>
      </c>
    </row>
    <row r="44" spans="1:54" ht="7.5" customHeight="1">
      <c r="A44" s="4"/>
      <c r="B44" s="12"/>
      <c r="C44" s="51"/>
      <c r="D44" s="16"/>
      <c r="E44" s="52"/>
      <c r="F44" s="51"/>
      <c r="G44" s="53"/>
      <c r="H44" s="51"/>
      <c r="I44" s="54"/>
      <c r="J44" s="47"/>
      <c r="K44" s="55"/>
      <c r="L44" s="47"/>
      <c r="M44" s="56"/>
      <c r="N44" s="48"/>
      <c r="O44" s="57"/>
      <c r="P44" s="47"/>
      <c r="Q44" s="54"/>
      <c r="R44" s="47"/>
      <c r="S44" s="57"/>
      <c r="T44" s="16"/>
      <c r="U44" s="47"/>
      <c r="V44" s="47"/>
      <c r="W44" s="50"/>
      <c r="X44" s="50"/>
      <c r="Y44" s="47"/>
      <c r="Z44" s="47"/>
      <c r="AA44" s="47"/>
      <c r="AB44" s="47"/>
      <c r="AC44" s="47"/>
      <c r="AD44" s="46"/>
      <c r="AE44" s="47"/>
      <c r="AF44" s="47"/>
      <c r="AG44" s="47"/>
      <c r="AH44" s="15"/>
      <c r="AJ44" s="10"/>
      <c r="AK44" s="1"/>
      <c r="AN44" s="1"/>
      <c r="AR44" s="1"/>
      <c r="AW44" s="2"/>
      <c r="AX44" s="8"/>
      <c r="BB44" s="8"/>
    </row>
    <row r="45" spans="1:58" ht="15">
      <c r="A45" s="4"/>
      <c r="C45" s="51"/>
      <c r="D45" s="16"/>
      <c r="E45" s="37" t="str">
        <f>B8</f>
        <v>CF Kicker</v>
      </c>
      <c r="F45" s="26" t="s">
        <v>0</v>
      </c>
      <c r="G45" s="38" t="str">
        <f>B9</f>
        <v>Kreuzritter</v>
      </c>
      <c r="H45" s="51"/>
      <c r="I45" s="39">
        <v>14</v>
      </c>
      <c r="J45" s="26" t="s">
        <v>0</v>
      </c>
      <c r="K45" s="40">
        <v>12</v>
      </c>
      <c r="L45" s="47"/>
      <c r="M45" s="41" t="str">
        <f>IF(I45&gt;K45,"2","0")</f>
        <v>2</v>
      </c>
      <c r="N45" s="58"/>
      <c r="O45" s="42" t="str">
        <f>IF(K45&gt;I45,"2","0")</f>
        <v>0</v>
      </c>
      <c r="P45" s="47"/>
      <c r="Q45" s="39">
        <v>49</v>
      </c>
      <c r="R45" s="26" t="s">
        <v>0</v>
      </c>
      <c r="S45" s="40">
        <v>60</v>
      </c>
      <c r="T45" s="16"/>
      <c r="U45" s="47"/>
      <c r="V45" s="47"/>
      <c r="W45" s="47"/>
      <c r="X45" s="47"/>
      <c r="Y45" s="47"/>
      <c r="Z45" s="47"/>
      <c r="AA45" s="47"/>
      <c r="AB45" s="47"/>
      <c r="AC45" s="47"/>
      <c r="AD45" s="46"/>
      <c r="AE45" s="47"/>
      <c r="AF45" s="47"/>
      <c r="AG45" s="47"/>
      <c r="AH45" s="15"/>
      <c r="AJ45" s="5"/>
      <c r="BE45" s="2">
        <f>COUNTIF(I45,"&gt;=0")</f>
        <v>1</v>
      </c>
      <c r="BF45">
        <f>COUNTIF(K45,"&gt;=0")</f>
        <v>1</v>
      </c>
    </row>
    <row r="46" spans="1:40" ht="9.75" customHeight="1">
      <c r="A46" s="4"/>
      <c r="B46" s="4"/>
      <c r="C46" s="4"/>
      <c r="D46" s="15"/>
      <c r="E46" s="14"/>
      <c r="F46" s="16"/>
      <c r="G46" s="14"/>
      <c r="H46" s="4"/>
      <c r="I46" s="15"/>
      <c r="J46" s="16"/>
      <c r="K46" s="15"/>
      <c r="L46" s="15"/>
      <c r="M46" s="23"/>
      <c r="N46" s="23"/>
      <c r="O46" s="23"/>
      <c r="P46" s="15"/>
      <c r="Q46" s="15"/>
      <c r="R46" s="16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J46" s="5"/>
      <c r="AK46" s="3"/>
      <c r="AL46" s="3"/>
      <c r="AM46" s="5"/>
      <c r="AN46" s="5"/>
    </row>
    <row r="47" spans="6:36" ht="15">
      <c r="F47" s="10"/>
      <c r="J47" s="10"/>
      <c r="R47" s="10"/>
      <c r="AJ47" s="5"/>
    </row>
    <row r="48" spans="6:36" ht="15">
      <c r="F48" s="10"/>
      <c r="J48" s="10"/>
      <c r="R48" s="10"/>
      <c r="AJ48" s="5"/>
    </row>
    <row r="49" spans="6:36" ht="15">
      <c r="F49" s="10"/>
      <c r="J49" s="10"/>
      <c r="R49" s="10"/>
      <c r="AJ49" s="5"/>
    </row>
    <row r="50" spans="6:36" ht="15">
      <c r="F50" s="10"/>
      <c r="J50" s="10"/>
      <c r="R50" s="10"/>
      <c r="AJ50" s="5"/>
    </row>
    <row r="51" spans="6:36" ht="15">
      <c r="F51" s="10"/>
      <c r="J51" s="10"/>
      <c r="R51" s="10"/>
      <c r="AJ51" s="5"/>
    </row>
    <row r="52" spans="6:36" ht="15">
      <c r="F52" s="10"/>
      <c r="J52" s="10"/>
      <c r="R52" s="10"/>
      <c r="AJ52" s="5"/>
    </row>
    <row r="53" spans="6:36" ht="15">
      <c r="F53" s="10"/>
      <c r="J53" s="10"/>
      <c r="R53" s="10"/>
      <c r="AJ53" s="5"/>
    </row>
    <row r="54" spans="6:36" ht="15">
      <c r="F54" s="10"/>
      <c r="J54" s="10"/>
      <c r="R54" s="10"/>
      <c r="AJ54" s="5"/>
    </row>
    <row r="55" spans="6:36" ht="15">
      <c r="F55" s="10"/>
      <c r="J55" s="10"/>
      <c r="R55" s="10"/>
      <c r="AJ55" s="5"/>
    </row>
    <row r="56" spans="6:36" ht="15">
      <c r="F56" s="10"/>
      <c r="J56" s="10"/>
      <c r="R56" s="10"/>
      <c r="AJ56" s="5"/>
    </row>
    <row r="57" spans="6:36" ht="15">
      <c r="F57" s="10"/>
      <c r="J57" s="10"/>
      <c r="R57" s="10"/>
      <c r="AJ57" s="5"/>
    </row>
    <row r="58" spans="6:36" ht="15">
      <c r="F58" s="10"/>
      <c r="J58" s="10"/>
      <c r="R58" s="10"/>
      <c r="AJ58" s="5"/>
    </row>
    <row r="59" spans="6:36" ht="15">
      <c r="F59" s="10"/>
      <c r="J59" s="10"/>
      <c r="R59" s="10"/>
      <c r="AJ59" s="5"/>
    </row>
    <row r="60" spans="6:36" ht="15">
      <c r="F60" s="10"/>
      <c r="J60" s="10"/>
      <c r="R60" s="10"/>
      <c r="AJ60" s="5"/>
    </row>
  </sheetData>
  <sheetProtection password="C794" sheet="1"/>
  <printOptions/>
  <pageMargins left="0.25" right="0.25" top="0.32" bottom="0.25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Lebenshilfe Celle gGmbH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2012-06-12T11:33:41Z</cp:lastPrinted>
  <dcterms:created xsi:type="dcterms:W3CDTF">2012-06-08T11:51:17Z</dcterms:created>
  <dcterms:modified xsi:type="dcterms:W3CDTF">2013-02-11T07:31:51Z</dcterms:modified>
  <cp:category/>
  <cp:version/>
  <cp:contentType/>
  <cp:contentStatus/>
</cp:coreProperties>
</file>